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35753_icf_com/Documents/Move to Resource Folder/"/>
    </mc:Choice>
  </mc:AlternateContent>
  <xr:revisionPtr revIDLastSave="0" documentId="8_{4AFC02CE-E83E-49DF-830D-7657572F3F9F}" xr6:coauthVersionLast="44" xr6:coauthVersionMax="44" xr10:uidLastSave="{00000000-0000-0000-0000-000000000000}"/>
  <bookViews>
    <workbookView xWindow="28680" yWindow="-120" windowWidth="24240" windowHeight="13740" xr2:uid="{00000000-000D-0000-FFFF-FFFF00000000}"/>
  </bookViews>
  <sheets>
    <sheet name="CDBGInsularDraws" sheetId="1" r:id="rId1"/>
  </sheets>
  <definedNames>
    <definedName name="CDBGInsularDraws">CDBGInsularDraws!$A$4:$AH$55</definedName>
    <definedName name="_xlnm.Print_Titles" localSheetId="0">CDBGInsularDraws!$4:$4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" l="1"/>
  <c r="D41" i="1"/>
  <c r="D24" i="1"/>
  <c r="D17" i="1"/>
  <c r="D12" i="1"/>
  <c r="D7" i="1"/>
  <c r="D59" i="1" l="1"/>
  <c r="E26" i="1" s="1"/>
  <c r="E6" i="1"/>
  <c r="E16" i="1"/>
  <c r="E21" i="1"/>
  <c r="E55" i="1"/>
  <c r="E9" i="1"/>
  <c r="E10" i="1"/>
  <c r="E20" i="1"/>
  <c r="E11" i="1"/>
  <c r="E50" i="1"/>
  <c r="E7" i="1"/>
  <c r="F57" i="1"/>
  <c r="F41" i="1"/>
  <c r="F24" i="1"/>
  <c r="F17" i="1"/>
  <c r="F12" i="1"/>
  <c r="F7" i="1"/>
  <c r="E17" i="1" l="1"/>
  <c r="E59" i="1"/>
  <c r="E54" i="1"/>
  <c r="E44" i="1"/>
  <c r="E57" i="1"/>
  <c r="E24" i="1"/>
  <c r="E36" i="1"/>
  <c r="E23" i="1"/>
  <c r="E56" i="1"/>
  <c r="E38" i="1"/>
  <c r="E45" i="1"/>
  <c r="E49" i="1"/>
  <c r="E28" i="1"/>
  <c r="E39" i="1"/>
  <c r="E12" i="1"/>
  <c r="E30" i="1"/>
  <c r="E32" i="1"/>
  <c r="E19" i="1"/>
  <c r="E52" i="1"/>
  <c r="E5" i="1"/>
  <c r="E15" i="1"/>
  <c r="E31" i="1"/>
  <c r="E35" i="1"/>
  <c r="E37" i="1"/>
  <c r="E47" i="1"/>
  <c r="E48" i="1"/>
  <c r="E27" i="1"/>
  <c r="E34" i="1"/>
  <c r="E51" i="1"/>
  <c r="E46" i="1"/>
  <c r="E41" i="1"/>
  <c r="E43" i="1"/>
  <c r="E40" i="1"/>
  <c r="E14" i="1"/>
  <c r="E29" i="1"/>
  <c r="E53" i="1"/>
  <c r="E22" i="1"/>
  <c r="E33" i="1"/>
  <c r="F59" i="1"/>
  <c r="G7" i="1" s="1"/>
  <c r="H57" i="1"/>
  <c r="H41" i="1"/>
  <c r="H24" i="1"/>
  <c r="H17" i="1"/>
  <c r="H12" i="1"/>
  <c r="H7" i="1"/>
  <c r="G10" i="1" l="1"/>
  <c r="G20" i="1"/>
  <c r="G29" i="1"/>
  <c r="G37" i="1"/>
  <c r="G47" i="1"/>
  <c r="G55" i="1"/>
  <c r="G22" i="1"/>
  <c r="G31" i="1"/>
  <c r="G49" i="1"/>
  <c r="G57" i="1"/>
  <c r="G14" i="1"/>
  <c r="G23" i="1"/>
  <c r="G32" i="1"/>
  <c r="G59" i="1"/>
  <c r="G19" i="1"/>
  <c r="G11" i="1"/>
  <c r="G21" i="1"/>
  <c r="G30" i="1"/>
  <c r="G38" i="1"/>
  <c r="G48" i="1"/>
  <c r="G56" i="1"/>
  <c r="G12" i="1"/>
  <c r="G40" i="1"/>
  <c r="G50" i="1"/>
  <c r="G46" i="1"/>
  <c r="G15" i="1"/>
  <c r="G33" i="1"/>
  <c r="G43" i="1"/>
  <c r="G51" i="1"/>
  <c r="G5" i="1"/>
  <c r="G6" i="1"/>
  <c r="G16" i="1"/>
  <c r="G26" i="1"/>
  <c r="G34" i="1"/>
  <c r="G44" i="1"/>
  <c r="G52" i="1"/>
  <c r="G17" i="1"/>
  <c r="G27" i="1"/>
  <c r="G35" i="1"/>
  <c r="G45" i="1"/>
  <c r="G53" i="1"/>
  <c r="G9" i="1"/>
  <c r="G28" i="1"/>
  <c r="G36" i="1"/>
  <c r="G54" i="1"/>
  <c r="G24" i="1"/>
  <c r="G41" i="1"/>
  <c r="H59" i="1"/>
  <c r="I9" i="1" s="1"/>
  <c r="J57" i="1"/>
  <c r="J41" i="1"/>
  <c r="J24" i="1"/>
  <c r="J17" i="1"/>
  <c r="J12" i="1"/>
  <c r="J7" i="1"/>
  <c r="I59" i="1" l="1"/>
  <c r="I49" i="1"/>
  <c r="I12" i="1"/>
  <c r="I17" i="1"/>
  <c r="I11" i="1"/>
  <c r="I15" i="1"/>
  <c r="I29" i="1"/>
  <c r="I26" i="1"/>
  <c r="I43" i="1"/>
  <c r="I6" i="1"/>
  <c r="I10" i="1"/>
  <c r="I23" i="1"/>
  <c r="I30" i="1"/>
  <c r="I52" i="1"/>
  <c r="I37" i="1"/>
  <c r="I35" i="1"/>
  <c r="I41" i="1"/>
  <c r="I22" i="1"/>
  <c r="I20" i="1"/>
  <c r="I33" i="1"/>
  <c r="I27" i="1"/>
  <c r="I28" i="1"/>
  <c r="I50" i="1"/>
  <c r="I31" i="1"/>
  <c r="I48" i="1"/>
  <c r="I44" i="1"/>
  <c r="I55" i="1"/>
  <c r="I46" i="1"/>
  <c r="I32" i="1"/>
  <c r="I16" i="1"/>
  <c r="I54" i="1"/>
  <c r="I34" i="1"/>
  <c r="I14" i="1"/>
  <c r="I51" i="1"/>
  <c r="I36" i="1"/>
  <c r="I21" i="1"/>
  <c r="I5" i="1"/>
  <c r="I40" i="1"/>
  <c r="I19" i="1"/>
  <c r="I57" i="1"/>
  <c r="I56" i="1"/>
  <c r="I38" i="1"/>
  <c r="I7" i="1"/>
  <c r="I45" i="1"/>
  <c r="I24" i="1"/>
  <c r="J59" i="1"/>
  <c r="K7" i="1" s="1"/>
  <c r="L57" i="1"/>
  <c r="L41" i="1"/>
  <c r="L24" i="1"/>
  <c r="L17" i="1"/>
  <c r="L12" i="1"/>
  <c r="L7" i="1"/>
  <c r="K24" i="1" l="1"/>
  <c r="K57" i="1"/>
  <c r="K17" i="1"/>
  <c r="K41" i="1"/>
  <c r="K22" i="1"/>
  <c r="K26" i="1"/>
  <c r="K30" i="1"/>
  <c r="K34" i="1"/>
  <c r="K40" i="1"/>
  <c r="K44" i="1"/>
  <c r="K50" i="1"/>
  <c r="K55" i="1"/>
  <c r="K11" i="1"/>
  <c r="K16" i="1"/>
  <c r="K38" i="1"/>
  <c r="K37" i="1"/>
  <c r="K54" i="1"/>
  <c r="K9" i="1"/>
  <c r="K14" i="1"/>
  <c r="K19" i="1"/>
  <c r="K23" i="1"/>
  <c r="K27" i="1"/>
  <c r="K31" i="1"/>
  <c r="K35" i="1"/>
  <c r="K46" i="1"/>
  <c r="K51" i="1"/>
  <c r="K56" i="1"/>
  <c r="K5" i="1"/>
  <c r="K10" i="1"/>
  <c r="K15" i="1"/>
  <c r="K20" i="1"/>
  <c r="K28" i="1"/>
  <c r="K32" i="1"/>
  <c r="K36" i="1"/>
  <c r="K43" i="1"/>
  <c r="K48" i="1"/>
  <c r="K52" i="1"/>
  <c r="K59" i="1"/>
  <c r="K6" i="1"/>
  <c r="K21" i="1"/>
  <c r="K29" i="1"/>
  <c r="K33" i="1"/>
  <c r="K49" i="1"/>
  <c r="K12" i="1"/>
  <c r="L59" i="1"/>
  <c r="M57" i="1" s="1"/>
  <c r="N57" i="1"/>
  <c r="N41" i="1"/>
  <c r="N24" i="1"/>
  <c r="N17" i="1"/>
  <c r="N12" i="1"/>
  <c r="N7" i="1"/>
  <c r="M9" i="1" l="1"/>
  <c r="M14" i="1"/>
  <c r="M19" i="1"/>
  <c r="M23" i="1"/>
  <c r="M27" i="1"/>
  <c r="M31" i="1"/>
  <c r="M35" i="1"/>
  <c r="M46" i="1"/>
  <c r="M51" i="1"/>
  <c r="M10" i="1"/>
  <c r="M15" i="1"/>
  <c r="M20" i="1"/>
  <c r="M28" i="1"/>
  <c r="M32" i="1"/>
  <c r="M36" i="1"/>
  <c r="M43" i="1"/>
  <c r="M48" i="1"/>
  <c r="M52" i="1"/>
  <c r="M59" i="1"/>
  <c r="M6" i="1"/>
  <c r="M11" i="1"/>
  <c r="M16" i="1"/>
  <c r="M21" i="1"/>
  <c r="M38" i="1"/>
  <c r="M29" i="1"/>
  <c r="M33" i="1"/>
  <c r="M37" i="1"/>
  <c r="M56" i="1"/>
  <c r="M49" i="1"/>
  <c r="M54" i="1"/>
  <c r="M5" i="1"/>
  <c r="M7" i="1"/>
  <c r="M12" i="1"/>
  <c r="M22" i="1"/>
  <c r="M26" i="1"/>
  <c r="M30" i="1"/>
  <c r="M34" i="1"/>
  <c r="M40" i="1"/>
  <c r="M44" i="1"/>
  <c r="M50" i="1"/>
  <c r="M55" i="1"/>
  <c r="M41" i="1"/>
  <c r="M24" i="1"/>
  <c r="M17" i="1"/>
  <c r="N59" i="1"/>
  <c r="O12" i="1" s="1"/>
  <c r="O15" i="1"/>
  <c r="O22" i="1"/>
  <c r="P57" i="1"/>
  <c r="P41" i="1"/>
  <c r="P24" i="1"/>
  <c r="P17" i="1"/>
  <c r="P12" i="1"/>
  <c r="P7" i="1"/>
  <c r="O10" i="1" l="1"/>
  <c r="O57" i="1"/>
  <c r="O43" i="1"/>
  <c r="O46" i="1"/>
  <c r="O34" i="1"/>
  <c r="O35" i="1"/>
  <c r="O54" i="1"/>
  <c r="O32" i="1"/>
  <c r="O11" i="1"/>
  <c r="O27" i="1"/>
  <c r="O44" i="1"/>
  <c r="O26" i="1"/>
  <c r="O59" i="1"/>
  <c r="O19" i="1"/>
  <c r="O55" i="1"/>
  <c r="O56" i="1"/>
  <c r="O33" i="1"/>
  <c r="O38" i="1"/>
  <c r="O16" i="1"/>
  <c r="O24" i="1"/>
  <c r="O50" i="1"/>
  <c r="O40" i="1"/>
  <c r="O30" i="1"/>
  <c r="O20" i="1"/>
  <c r="O9" i="1"/>
  <c r="O51" i="1"/>
  <c r="O41" i="1"/>
  <c r="O31" i="1"/>
  <c r="O23" i="1"/>
  <c r="O14" i="1"/>
  <c r="O5" i="1"/>
  <c r="O48" i="1"/>
  <c r="O36" i="1"/>
  <c r="O28" i="1"/>
  <c r="O17" i="1"/>
  <c r="O7" i="1"/>
  <c r="O49" i="1"/>
  <c r="O37" i="1"/>
  <c r="O29" i="1"/>
  <c r="O21" i="1"/>
  <c r="O6" i="1"/>
  <c r="O52" i="1"/>
  <c r="P59" i="1"/>
  <c r="Q24" i="1" s="1"/>
  <c r="R57" i="1"/>
  <c r="R41" i="1"/>
  <c r="R24" i="1"/>
  <c r="R17" i="1"/>
  <c r="R12" i="1"/>
  <c r="R7" i="1"/>
  <c r="T57" i="1"/>
  <c r="T41" i="1"/>
  <c r="T24" i="1"/>
  <c r="T17" i="1"/>
  <c r="T12" i="1"/>
  <c r="T7" i="1"/>
  <c r="X57" i="1"/>
  <c r="V57" i="1"/>
  <c r="X41" i="1"/>
  <c r="V41" i="1"/>
  <c r="X24" i="1"/>
  <c r="V24" i="1"/>
  <c r="X17" i="1"/>
  <c r="V17" i="1"/>
  <c r="X12" i="1"/>
  <c r="V12" i="1"/>
  <c r="X7" i="1"/>
  <c r="V7" i="1"/>
  <c r="Z57" i="1"/>
  <c r="Z41" i="1"/>
  <c r="Z24" i="1"/>
  <c r="Z17" i="1"/>
  <c r="Z12" i="1"/>
  <c r="Z7" i="1"/>
  <c r="AB7" i="1"/>
  <c r="AB12" i="1"/>
  <c r="AB17" i="1"/>
  <c r="AB24" i="1"/>
  <c r="AB41" i="1"/>
  <c r="AB57" i="1"/>
  <c r="AD7" i="1"/>
  <c r="AD12" i="1"/>
  <c r="AD17" i="1"/>
  <c r="AD24" i="1"/>
  <c r="AD41" i="1"/>
  <c r="AD57" i="1"/>
  <c r="AF7" i="1"/>
  <c r="AF12" i="1"/>
  <c r="AF17" i="1"/>
  <c r="AF24" i="1"/>
  <c r="AF41" i="1"/>
  <c r="AF57" i="1"/>
  <c r="AH7" i="1"/>
  <c r="AH12" i="1"/>
  <c r="AH17" i="1"/>
  <c r="AH24" i="1"/>
  <c r="AH41" i="1"/>
  <c r="AH57" i="1"/>
  <c r="AJ7" i="1"/>
  <c r="AJ12" i="1"/>
  <c r="AJ17" i="1"/>
  <c r="AJ24" i="1"/>
  <c r="AJ41" i="1"/>
  <c r="AJ57" i="1"/>
  <c r="AL7" i="1"/>
  <c r="AL12" i="1"/>
  <c r="AL17" i="1"/>
  <c r="AL24" i="1"/>
  <c r="AL41" i="1"/>
  <c r="AL57" i="1"/>
  <c r="AN7" i="1"/>
  <c r="AN12" i="1"/>
  <c r="AN17" i="1"/>
  <c r="AN24" i="1"/>
  <c r="AN41" i="1"/>
  <c r="AN57" i="1"/>
  <c r="Q41" i="1" l="1"/>
  <c r="Q7" i="1"/>
  <c r="R59" i="1"/>
  <c r="S27" i="1" s="1"/>
  <c r="Q6" i="1"/>
  <c r="Q9" i="1"/>
  <c r="Q11" i="1"/>
  <c r="Q14" i="1"/>
  <c r="Q16" i="1"/>
  <c r="Q19" i="1"/>
  <c r="Q21" i="1"/>
  <c r="Q23" i="1"/>
  <c r="Q38" i="1"/>
  <c r="Q27" i="1"/>
  <c r="Q29" i="1"/>
  <c r="Q31" i="1"/>
  <c r="Q33" i="1"/>
  <c r="Q35" i="1"/>
  <c r="Q37" i="1"/>
  <c r="Q56" i="1"/>
  <c r="Q49" i="1"/>
  <c r="Q55" i="1"/>
  <c r="Q10" i="1"/>
  <c r="Q15" i="1"/>
  <c r="Q20" i="1"/>
  <c r="Q22" i="1"/>
  <c r="Q26" i="1"/>
  <c r="Q28" i="1"/>
  <c r="Q30" i="1"/>
  <c r="Q32" i="1"/>
  <c r="Q34" i="1"/>
  <c r="Q36" i="1"/>
  <c r="Q40" i="1"/>
  <c r="Q43" i="1"/>
  <c r="Q44" i="1"/>
  <c r="Q48" i="1"/>
  <c r="Q50" i="1"/>
  <c r="Q54" i="1"/>
  <c r="Q5" i="1"/>
  <c r="Q46" i="1"/>
  <c r="Q51" i="1"/>
  <c r="Q59" i="1"/>
  <c r="Q17" i="1"/>
  <c r="Q57" i="1"/>
  <c r="Q12" i="1"/>
  <c r="S11" i="1"/>
  <c r="S21" i="1"/>
  <c r="S29" i="1"/>
  <c r="S37" i="1"/>
  <c r="Z59" i="1"/>
  <c r="AA52" i="1" s="1"/>
  <c r="T59" i="1"/>
  <c r="AN59" i="1"/>
  <c r="AO6" i="1" s="1"/>
  <c r="X59" i="1"/>
  <c r="AH59" i="1"/>
  <c r="AI27" i="1" s="1"/>
  <c r="V59" i="1"/>
  <c r="AL59" i="1"/>
  <c r="AM52" i="1" s="1"/>
  <c r="AJ59" i="1"/>
  <c r="AF59" i="1"/>
  <c r="AD59" i="1"/>
  <c r="AB59" i="1"/>
  <c r="S57" i="1" l="1"/>
  <c r="S17" i="1"/>
  <c r="S48" i="1"/>
  <c r="S36" i="1"/>
  <c r="S28" i="1"/>
  <c r="AI7" i="1"/>
  <c r="S51" i="1"/>
  <c r="AI29" i="1"/>
  <c r="AA38" i="1"/>
  <c r="S15" i="1"/>
  <c r="AO11" i="1"/>
  <c r="AO59" i="1"/>
  <c r="AO31" i="1"/>
  <c r="AO24" i="1"/>
  <c r="AO38" i="1"/>
  <c r="S24" i="1"/>
  <c r="S5" i="1"/>
  <c r="S44" i="1"/>
  <c r="S26" i="1"/>
  <c r="S10" i="1"/>
  <c r="S49" i="1"/>
  <c r="S35" i="1"/>
  <c r="S19" i="1"/>
  <c r="S9" i="1"/>
  <c r="AO46" i="1"/>
  <c r="AO44" i="1"/>
  <c r="AO36" i="1"/>
  <c r="AO34" i="1"/>
  <c r="AO16" i="1"/>
  <c r="AO15" i="1"/>
  <c r="AO29" i="1"/>
  <c r="AO7" i="1"/>
  <c r="S12" i="1"/>
  <c r="S54" i="1"/>
  <c r="S43" i="1"/>
  <c r="S32" i="1"/>
  <c r="S22" i="1"/>
  <c r="S59" i="1"/>
  <c r="S46" i="1"/>
  <c r="S33" i="1"/>
  <c r="S38" i="1"/>
  <c r="S16" i="1"/>
  <c r="S6" i="1"/>
  <c r="AO12" i="1"/>
  <c r="AO56" i="1"/>
  <c r="AO23" i="1"/>
  <c r="AO17" i="1"/>
  <c r="AO35" i="1"/>
  <c r="AO10" i="1"/>
  <c r="AO9" i="1"/>
  <c r="AO30" i="1"/>
  <c r="S41" i="1"/>
  <c r="S50" i="1"/>
  <c r="S40" i="1"/>
  <c r="S30" i="1"/>
  <c r="S20" i="1"/>
  <c r="S55" i="1"/>
  <c r="S56" i="1"/>
  <c r="S31" i="1"/>
  <c r="S23" i="1"/>
  <c r="S14" i="1"/>
  <c r="AO26" i="1"/>
  <c r="AO21" i="1"/>
  <c r="AO33" i="1"/>
  <c r="AO55" i="1"/>
  <c r="AO28" i="1"/>
  <c r="S7" i="1"/>
  <c r="S34" i="1"/>
  <c r="AO48" i="1"/>
  <c r="AO41" i="1"/>
  <c r="AO40" i="1"/>
  <c r="AO37" i="1"/>
  <c r="AO32" i="1"/>
  <c r="AO50" i="1"/>
  <c r="AO5" i="1"/>
  <c r="AI17" i="1"/>
  <c r="AI37" i="1"/>
  <c r="AI44" i="1"/>
  <c r="AI49" i="1"/>
  <c r="AO51" i="1"/>
  <c r="AO54" i="1"/>
  <c r="AI57" i="1"/>
  <c r="AI32" i="1"/>
  <c r="AI56" i="1"/>
  <c r="AI9" i="1"/>
  <c r="AI12" i="1"/>
  <c r="AI23" i="1"/>
  <c r="AI51" i="1"/>
  <c r="AI11" i="1"/>
  <c r="AI21" i="1"/>
  <c r="AI26" i="1"/>
  <c r="AI54" i="1"/>
  <c r="AI34" i="1"/>
  <c r="AO27" i="1"/>
  <c r="AO52" i="1"/>
  <c r="AK17" i="1"/>
  <c r="AK52" i="1"/>
  <c r="AI55" i="1"/>
  <c r="AI16" i="1"/>
  <c r="AI52" i="1"/>
  <c r="AG41" i="1"/>
  <c r="AG52" i="1"/>
  <c r="AE7" i="1"/>
  <c r="AE52" i="1"/>
  <c r="AC57" i="1"/>
  <c r="AC52" i="1"/>
  <c r="Y7" i="1"/>
  <c r="Y52" i="1"/>
  <c r="W7" i="1"/>
  <c r="W52" i="1"/>
  <c r="U17" i="1"/>
  <c r="U52" i="1"/>
  <c r="AI41" i="1"/>
  <c r="AI24" i="1"/>
  <c r="AI38" i="1"/>
  <c r="AI46" i="1"/>
  <c r="AI48" i="1"/>
  <c r="AI50" i="1"/>
  <c r="AI6" i="1"/>
  <c r="AI30" i="1"/>
  <c r="AI31" i="1"/>
  <c r="AI28" i="1"/>
  <c r="AI33" i="1"/>
  <c r="AI40" i="1"/>
  <c r="AI10" i="1"/>
  <c r="AI35" i="1"/>
  <c r="AI36" i="1"/>
  <c r="U57" i="1"/>
  <c r="U12" i="1"/>
  <c r="U10" i="1"/>
  <c r="U15" i="1"/>
  <c r="U20" i="1"/>
  <c r="U22" i="1"/>
  <c r="U26" i="1"/>
  <c r="U28" i="1"/>
  <c r="U30" i="1"/>
  <c r="U32" i="1"/>
  <c r="U34" i="1"/>
  <c r="U36" i="1"/>
  <c r="U40" i="1"/>
  <c r="U43" i="1"/>
  <c r="U44" i="1"/>
  <c r="U48" i="1"/>
  <c r="U50" i="1"/>
  <c r="U54" i="1"/>
  <c r="U5" i="1"/>
  <c r="U6" i="1"/>
  <c r="U9" i="1"/>
  <c r="U11" i="1"/>
  <c r="U14" i="1"/>
  <c r="U16" i="1"/>
  <c r="U19" i="1"/>
  <c r="U21" i="1"/>
  <c r="U23" i="1"/>
  <c r="U38" i="1"/>
  <c r="U27" i="1"/>
  <c r="U29" i="1"/>
  <c r="U31" i="1"/>
  <c r="U33" i="1"/>
  <c r="U35" i="1"/>
  <c r="U37" i="1"/>
  <c r="U56" i="1"/>
  <c r="U46" i="1"/>
  <c r="U49" i="1"/>
  <c r="U51" i="1"/>
  <c r="U55" i="1"/>
  <c r="U59" i="1"/>
  <c r="U24" i="1"/>
  <c r="U41" i="1"/>
  <c r="U7" i="1"/>
  <c r="AO49" i="1"/>
  <c r="AO57" i="1"/>
  <c r="AK41" i="1"/>
  <c r="W41" i="1"/>
  <c r="W17" i="1"/>
  <c r="Y41" i="1"/>
  <c r="Y17" i="1"/>
  <c r="W10" i="1"/>
  <c r="W15" i="1"/>
  <c r="W20" i="1"/>
  <c r="W22" i="1"/>
  <c r="W26" i="1"/>
  <c r="W28" i="1"/>
  <c r="W30" i="1"/>
  <c r="W32" i="1"/>
  <c r="W34" i="1"/>
  <c r="W36" i="1"/>
  <c r="W40" i="1"/>
  <c r="W43" i="1"/>
  <c r="W44" i="1"/>
  <c r="W48" i="1"/>
  <c r="W50" i="1"/>
  <c r="W54" i="1"/>
  <c r="W5" i="1"/>
  <c r="W6" i="1"/>
  <c r="W9" i="1"/>
  <c r="W11" i="1"/>
  <c r="W14" i="1"/>
  <c r="W16" i="1"/>
  <c r="W19" i="1"/>
  <c r="W21" i="1"/>
  <c r="W23" i="1"/>
  <c r="W38" i="1"/>
  <c r="W27" i="1"/>
  <c r="W29" i="1"/>
  <c r="W31" i="1"/>
  <c r="W33" i="1"/>
  <c r="W35" i="1"/>
  <c r="W37" i="1"/>
  <c r="W56" i="1"/>
  <c r="W46" i="1"/>
  <c r="W49" i="1"/>
  <c r="W51" i="1"/>
  <c r="W55" i="1"/>
  <c r="W59" i="1"/>
  <c r="Y56" i="1"/>
  <c r="Y46" i="1"/>
  <c r="Y49" i="1"/>
  <c r="Y51" i="1"/>
  <c r="Y55" i="1"/>
  <c r="Y59" i="1"/>
  <c r="Y10" i="1"/>
  <c r="Y15" i="1"/>
  <c r="Y20" i="1"/>
  <c r="Y22" i="1"/>
  <c r="Y26" i="1"/>
  <c r="Y28" i="1"/>
  <c r="Y30" i="1"/>
  <c r="Y32" i="1"/>
  <c r="Y34" i="1"/>
  <c r="Y36" i="1"/>
  <c r="Y40" i="1"/>
  <c r="Y5" i="1"/>
  <c r="Y43" i="1"/>
  <c r="Y44" i="1"/>
  <c r="Y48" i="1"/>
  <c r="Y50" i="1"/>
  <c r="Y54" i="1"/>
  <c r="Y6" i="1"/>
  <c r="Y9" i="1"/>
  <c r="Y11" i="1"/>
  <c r="Y14" i="1"/>
  <c r="Y16" i="1"/>
  <c r="Y19" i="1"/>
  <c r="Y21" i="1"/>
  <c r="Y23" i="1"/>
  <c r="Y38" i="1"/>
  <c r="Y27" i="1"/>
  <c r="Y29" i="1"/>
  <c r="Y31" i="1"/>
  <c r="Y33" i="1"/>
  <c r="Y35" i="1"/>
  <c r="Y37" i="1"/>
  <c r="AI59" i="1"/>
  <c r="AI15" i="1"/>
  <c r="AI5" i="1"/>
  <c r="AE57" i="1"/>
  <c r="W57" i="1"/>
  <c r="W24" i="1"/>
  <c r="W12" i="1"/>
  <c r="Y57" i="1"/>
  <c r="Y24" i="1"/>
  <c r="Y12" i="1"/>
  <c r="AA6" i="1"/>
  <c r="AA7" i="1"/>
  <c r="AA23" i="1"/>
  <c r="AA31" i="1"/>
  <c r="AA41" i="1"/>
  <c r="AA55" i="1"/>
  <c r="AA12" i="1"/>
  <c r="AA40" i="1"/>
  <c r="AA17" i="1"/>
  <c r="AA36" i="1"/>
  <c r="AA33" i="1"/>
  <c r="AA54" i="1"/>
  <c r="AA5" i="1"/>
  <c r="AA9" i="1"/>
  <c r="AA24" i="1"/>
  <c r="AA21" i="1"/>
  <c r="AA10" i="1"/>
  <c r="AA50" i="1"/>
  <c r="AA35" i="1"/>
  <c r="AA26" i="1"/>
  <c r="AA43" i="1"/>
  <c r="AA15" i="1"/>
  <c r="AA11" i="1"/>
  <c r="AA37" i="1"/>
  <c r="AA48" i="1"/>
  <c r="AA29" i="1"/>
  <c r="AA59" i="1"/>
  <c r="AA44" i="1"/>
  <c r="AA57" i="1"/>
  <c r="AA46" i="1"/>
  <c r="AA32" i="1"/>
  <c r="AA51" i="1"/>
  <c r="AA30" i="1"/>
  <c r="AA49" i="1"/>
  <c r="AA16" i="1"/>
  <c r="AA56" i="1"/>
  <c r="AA27" i="1"/>
  <c r="AA19" i="1"/>
  <c r="AA28" i="1"/>
  <c r="AA34" i="1"/>
  <c r="AC7" i="1"/>
  <c r="AM38" i="1"/>
  <c r="AM44" i="1"/>
  <c r="AM56" i="1"/>
  <c r="AM16" i="1"/>
  <c r="AM10" i="1"/>
  <c r="AM9" i="1"/>
  <c r="AM23" i="1"/>
  <c r="AM32" i="1"/>
  <c r="AM21" i="1"/>
  <c r="AM40" i="1"/>
  <c r="AM5" i="1"/>
  <c r="AM34" i="1"/>
  <c r="AM31" i="1"/>
  <c r="AM17" i="1"/>
  <c r="AM37" i="1"/>
  <c r="AM36" i="1"/>
  <c r="AM57" i="1"/>
  <c r="AM54" i="1"/>
  <c r="AM26" i="1"/>
  <c r="AM15" i="1"/>
  <c r="AM35" i="1"/>
  <c r="AM59" i="1"/>
  <c r="AM12" i="1"/>
  <c r="AM55" i="1"/>
  <c r="AM11" i="1"/>
  <c r="AM33" i="1"/>
  <c r="AM7" i="1"/>
  <c r="AM30" i="1"/>
  <c r="AM51" i="1"/>
  <c r="AM28" i="1"/>
  <c r="AM27" i="1"/>
  <c r="AM48" i="1"/>
  <c r="AM6" i="1"/>
  <c r="AM29" i="1"/>
  <c r="AM50" i="1"/>
  <c r="AM49" i="1"/>
  <c r="AM46" i="1"/>
  <c r="AE16" i="1"/>
  <c r="AE35" i="1"/>
  <c r="AE59" i="1"/>
  <c r="AE15" i="1"/>
  <c r="AE34" i="1"/>
  <c r="AE9" i="1"/>
  <c r="AE5" i="1"/>
  <c r="AE44" i="1"/>
  <c r="AE33" i="1"/>
  <c r="AE55" i="1"/>
  <c r="AE11" i="1"/>
  <c r="AE54" i="1"/>
  <c r="AE26" i="1"/>
  <c r="AE32" i="1"/>
  <c r="AE50" i="1"/>
  <c r="AE10" i="1"/>
  <c r="AE31" i="1"/>
  <c r="AE51" i="1"/>
  <c r="AE30" i="1"/>
  <c r="AE29" i="1"/>
  <c r="AE49" i="1"/>
  <c r="AE6" i="1"/>
  <c r="AE28" i="1"/>
  <c r="AE48" i="1"/>
  <c r="AE36" i="1"/>
  <c r="AE27" i="1"/>
  <c r="AE46" i="1"/>
  <c r="AE38" i="1"/>
  <c r="AE56" i="1"/>
  <c r="AE24" i="1"/>
  <c r="AE43" i="1"/>
  <c r="AE19" i="1"/>
  <c r="AE23" i="1"/>
  <c r="AE21" i="1"/>
  <c r="AE40" i="1"/>
  <c r="AE37" i="1"/>
  <c r="AE17" i="1"/>
  <c r="AC41" i="1"/>
  <c r="AM24" i="1"/>
  <c r="AG16" i="1"/>
  <c r="AG35" i="1"/>
  <c r="AG59" i="1"/>
  <c r="AG34" i="1"/>
  <c r="AG15" i="1"/>
  <c r="AG33" i="1"/>
  <c r="AG55" i="1"/>
  <c r="AG32" i="1"/>
  <c r="AG11" i="1"/>
  <c r="AG54" i="1"/>
  <c r="AG30" i="1"/>
  <c r="AG26" i="1"/>
  <c r="AG10" i="1"/>
  <c r="AG31" i="1"/>
  <c r="AG51" i="1"/>
  <c r="AG9" i="1"/>
  <c r="AG50" i="1"/>
  <c r="AG5" i="1"/>
  <c r="AG29" i="1"/>
  <c r="AG49" i="1"/>
  <c r="AG6" i="1"/>
  <c r="AG28" i="1"/>
  <c r="AG48" i="1"/>
  <c r="AG27" i="1"/>
  <c r="AG46" i="1"/>
  <c r="AG44" i="1"/>
  <c r="AG36" i="1"/>
  <c r="AG38" i="1"/>
  <c r="AG56" i="1"/>
  <c r="AG17" i="1"/>
  <c r="AG24" i="1"/>
  <c r="AG43" i="1"/>
  <c r="AG37" i="1"/>
  <c r="AG23" i="1"/>
  <c r="AG21" i="1"/>
  <c r="AG40" i="1"/>
  <c r="AG19" i="1"/>
  <c r="AM41" i="1"/>
  <c r="AE41" i="1"/>
  <c r="AC16" i="1"/>
  <c r="AC35" i="1"/>
  <c r="AC59" i="1"/>
  <c r="AC15" i="1"/>
  <c r="AC34" i="1"/>
  <c r="AC30" i="1"/>
  <c r="AC26" i="1"/>
  <c r="AC33" i="1"/>
  <c r="AC55" i="1"/>
  <c r="AC32" i="1"/>
  <c r="AC9" i="1"/>
  <c r="AC17" i="1"/>
  <c r="AC11" i="1"/>
  <c r="AC54" i="1"/>
  <c r="AC50" i="1"/>
  <c r="AC36" i="1"/>
  <c r="AC10" i="1"/>
  <c r="AC31" i="1"/>
  <c r="AC51" i="1"/>
  <c r="AC5" i="1"/>
  <c r="AC29" i="1"/>
  <c r="AC49" i="1"/>
  <c r="AC6" i="1"/>
  <c r="AC28" i="1"/>
  <c r="AC48" i="1"/>
  <c r="AC44" i="1"/>
  <c r="AC27" i="1"/>
  <c r="AC46" i="1"/>
  <c r="AC38" i="1"/>
  <c r="AC56" i="1"/>
  <c r="AC24" i="1"/>
  <c r="AC43" i="1"/>
  <c r="AC37" i="1"/>
  <c r="AC23" i="1"/>
  <c r="AC21" i="1"/>
  <c r="AC40" i="1"/>
  <c r="AC19" i="1"/>
  <c r="AE12" i="1"/>
  <c r="AG7" i="1"/>
  <c r="AK23" i="1"/>
  <c r="AK40" i="1"/>
  <c r="AK21" i="1"/>
  <c r="AK7" i="1"/>
  <c r="AK30" i="1"/>
  <c r="AK24" i="1"/>
  <c r="AK37" i="1"/>
  <c r="AK36" i="1"/>
  <c r="AK57" i="1"/>
  <c r="AK16" i="1"/>
  <c r="AK5" i="1"/>
  <c r="AK34" i="1"/>
  <c r="AK51" i="1"/>
  <c r="AK29" i="1"/>
  <c r="AK15" i="1"/>
  <c r="AK35" i="1"/>
  <c r="AK59" i="1"/>
  <c r="AK6" i="1"/>
  <c r="AK11" i="1"/>
  <c r="AK33" i="1"/>
  <c r="AK10" i="1"/>
  <c r="AK32" i="1"/>
  <c r="AK55" i="1"/>
  <c r="AK9" i="1"/>
  <c r="AK31" i="1"/>
  <c r="AK54" i="1"/>
  <c r="AK56" i="1"/>
  <c r="AK50" i="1"/>
  <c r="AK28" i="1"/>
  <c r="AK49" i="1"/>
  <c r="AK44" i="1"/>
  <c r="AK27" i="1"/>
  <c r="AK48" i="1"/>
  <c r="AK26" i="1"/>
  <c r="AK46" i="1"/>
  <c r="AK38" i="1"/>
  <c r="AG57" i="1"/>
  <c r="AG12" i="1"/>
  <c r="AK12" i="1"/>
  <c r="AC12" i="1"/>
</calcChain>
</file>

<file path=xl/sharedStrings.xml><?xml version="1.0" encoding="utf-8"?>
<sst xmlns="http://schemas.openxmlformats.org/spreadsheetml/2006/main" count="175" uniqueCount="138">
  <si>
    <t>FY01</t>
  </si>
  <si>
    <t>FY02</t>
  </si>
  <si>
    <t>FY03</t>
  </si>
  <si>
    <t>FY04</t>
  </si>
  <si>
    <t>01</t>
  </si>
  <si>
    <t>AC</t>
  </si>
  <si>
    <t>Acquisition of Real Property</t>
  </si>
  <si>
    <t>04</t>
  </si>
  <si>
    <t>Clearance and Demolition</t>
  </si>
  <si>
    <t>20</t>
  </si>
  <si>
    <t>AP</t>
  </si>
  <si>
    <t>Planning</t>
  </si>
  <si>
    <t>21A</t>
  </si>
  <si>
    <t>General Program Administration</t>
  </si>
  <si>
    <t>21D</t>
  </si>
  <si>
    <t>Fair Housing Activities</t>
  </si>
  <si>
    <t>17C</t>
  </si>
  <si>
    <t>ED</t>
  </si>
  <si>
    <t>18C</t>
  </si>
  <si>
    <t>Micro-Enterprise Assistance</t>
  </si>
  <si>
    <t>14C</t>
  </si>
  <si>
    <t>HR</t>
  </si>
  <si>
    <t>Public Housing Modernization</t>
  </si>
  <si>
    <t>16A</t>
  </si>
  <si>
    <t>Residential Historic Preservation</t>
  </si>
  <si>
    <t>PI</t>
  </si>
  <si>
    <t>03A</t>
  </si>
  <si>
    <t>Senior Centers</t>
  </si>
  <si>
    <t>03B</t>
  </si>
  <si>
    <t>03C</t>
  </si>
  <si>
    <t>Homeless Facilities (not operating costs)</t>
  </si>
  <si>
    <t>03D</t>
  </si>
  <si>
    <t>Youth Centers/Facilities</t>
  </si>
  <si>
    <t>03E</t>
  </si>
  <si>
    <t>Neighborhood Facilities</t>
  </si>
  <si>
    <t>03F</t>
  </si>
  <si>
    <t>Parks, Recreational Facilities</t>
  </si>
  <si>
    <t>03J</t>
  </si>
  <si>
    <t>Water/Sewer Improvements</t>
  </si>
  <si>
    <t>03K</t>
  </si>
  <si>
    <t>Street Improvements</t>
  </si>
  <si>
    <t>03M</t>
  </si>
  <si>
    <t>Child Care Centers/Facilities for Children</t>
  </si>
  <si>
    <t>03O</t>
  </si>
  <si>
    <t>Fire Stations/Equipment</t>
  </si>
  <si>
    <t>03P</t>
  </si>
  <si>
    <t>Health Facilities</t>
  </si>
  <si>
    <t>03Q</t>
  </si>
  <si>
    <t>Abused and Neglected Children Facilities</t>
  </si>
  <si>
    <t>16B</t>
  </si>
  <si>
    <t>Non-Residential Historic Preservation</t>
  </si>
  <si>
    <t>PS</t>
  </si>
  <si>
    <t>05B</t>
  </si>
  <si>
    <t>05D</t>
  </si>
  <si>
    <t>Youth Services</t>
  </si>
  <si>
    <t>05F</t>
  </si>
  <si>
    <t>Substance Abuse Services</t>
  </si>
  <si>
    <t>05G</t>
  </si>
  <si>
    <t>05H</t>
  </si>
  <si>
    <t>Employment Training</t>
  </si>
  <si>
    <t>05J</t>
  </si>
  <si>
    <t>05N</t>
  </si>
  <si>
    <t>Abused and Neglected Children</t>
  </si>
  <si>
    <t>05R</t>
  </si>
  <si>
    <t>Activity Group</t>
  </si>
  <si>
    <t>Matrix CD</t>
  </si>
  <si>
    <t>Use of CDBG Funds by Insular Area</t>
  </si>
  <si>
    <t>Pct of Total 2001</t>
  </si>
  <si>
    <t>Pct of Total 2004</t>
  </si>
  <si>
    <t>Pct of Total 2003</t>
  </si>
  <si>
    <t>Pct of Total 2002</t>
  </si>
  <si>
    <t>Subtotal for: Public Services</t>
  </si>
  <si>
    <t>Total Disbursements</t>
  </si>
  <si>
    <t>Commercial/Industrial Building Acquisition, Construction, Rehabilitation</t>
  </si>
  <si>
    <t>Subtotal for: Acquisition</t>
  </si>
  <si>
    <t>Subtotal for: Public Improvements</t>
  </si>
  <si>
    <t>Subtotal for: Housing</t>
  </si>
  <si>
    <t>Subtotal for: Economic Development</t>
  </si>
  <si>
    <t xml:space="preserve">Subtotal for: Administrative And Planning </t>
  </si>
  <si>
    <t>Matrix Code Name</t>
  </si>
  <si>
    <t>FY05</t>
  </si>
  <si>
    <t>Pct. Of Total 2005</t>
  </si>
  <si>
    <t>Direct Homeownership Assistance</t>
  </si>
  <si>
    <t>03T</t>
  </si>
  <si>
    <t>Operating Costs of Homeless/Aids Patients Programs</t>
  </si>
  <si>
    <t>FY06</t>
  </si>
  <si>
    <t>Pct. Of Total 2006</t>
  </si>
  <si>
    <t>FY07</t>
  </si>
  <si>
    <t>Pct. Of Total 2007</t>
  </si>
  <si>
    <t>FY08</t>
  </si>
  <si>
    <t>Pct. of Total 2008</t>
  </si>
  <si>
    <t>FY10</t>
  </si>
  <si>
    <t>FY09</t>
  </si>
  <si>
    <t>14E</t>
  </si>
  <si>
    <t>Rehabilitation: Publicly or Privately Owned Commercial/Industrial</t>
  </si>
  <si>
    <t>14A</t>
  </si>
  <si>
    <t>Rehabilitation: Single-Unit Residential</t>
  </si>
  <si>
    <t>14G</t>
  </si>
  <si>
    <t>Acquisition for Rehabilitation</t>
  </si>
  <si>
    <t>Pct of Total 2010</t>
  </si>
  <si>
    <t>Pct of Total 2009</t>
  </si>
  <si>
    <t>Pct of Total 2011</t>
  </si>
  <si>
    <t>FY11</t>
  </si>
  <si>
    <t>FY12</t>
  </si>
  <si>
    <t>Pct of Total 2012</t>
  </si>
  <si>
    <t>FY13</t>
  </si>
  <si>
    <t>Pct of Total 2013</t>
  </si>
  <si>
    <t>FY14</t>
  </si>
  <si>
    <t>Pct of Total 2014</t>
  </si>
  <si>
    <t>05L</t>
  </si>
  <si>
    <t>Child Care Services</t>
  </si>
  <si>
    <t>FY15</t>
  </si>
  <si>
    <t>FY16</t>
  </si>
  <si>
    <t>Pct of Total 2015</t>
  </si>
  <si>
    <t>Pct of Total 2016</t>
  </si>
  <si>
    <t>05C</t>
  </si>
  <si>
    <t>Legal Services</t>
  </si>
  <si>
    <t>FY17</t>
  </si>
  <si>
    <t>Pct of Total 2017</t>
  </si>
  <si>
    <t>Facility for Persons with Disabilities</t>
  </si>
  <si>
    <t>Other Public Improvements Not Listed in 03A-03S</t>
  </si>
  <si>
    <t>03Z</t>
  </si>
  <si>
    <t>Other Public Services Not Listed in 05A-05Y, 03T</t>
  </si>
  <si>
    <t>05Z</t>
  </si>
  <si>
    <t>Services for Persons with Disabilities</t>
  </si>
  <si>
    <t>Homebuyer Downpayment Assistance-Excluding Housing Counseling, under 24 CFR 5.100</t>
  </si>
  <si>
    <t>05E</t>
  </si>
  <si>
    <t>05M</t>
  </si>
  <si>
    <t>Transportation Services</t>
  </si>
  <si>
    <t>Services for victims of domestic violence, dating violence, sexual assault or stalking</t>
  </si>
  <si>
    <t>Health Services</t>
  </si>
  <si>
    <t>Pct of Total 2018</t>
  </si>
  <si>
    <t>FY18</t>
  </si>
  <si>
    <t>Data as of 09/30/2019</t>
  </si>
  <si>
    <t>06</t>
  </si>
  <si>
    <t>Interim Assistance</t>
  </si>
  <si>
    <t>FY19</t>
  </si>
  <si>
    <t>Pct of Total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</si>
</sst>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9" x14ac:knownFonts="1">
    <font>
      <sz val="10"/>
      <name val="MS Sans Serif"/>
    </font>
    <font>
      <sz val="10"/>
      <color indexed="8"/>
      <name val="Arial"/>
    </font>
    <font>
      <b/>
      <sz val="8"/>
      <name val="Microsoft Sans Serif"/>
      <family val="2"/>
    </font>
    <font>
      <sz val="8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000000"/>
      <name val="Microsoft Sans Serif"/>
      <family val="2"/>
    </font>
    <font>
      <sz val="8"/>
      <color indexed="8"/>
      <name val="Microsoft Sans Serif"/>
      <family val="2"/>
    </font>
    <font>
      <b/>
      <u/>
      <sz val="8"/>
      <name val="Microsoft Sans Serif"/>
      <family val="2"/>
    </font>
    <font>
      <b/>
      <u/>
      <sz val="8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quotePrefix="1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wrapText="1"/>
    </xf>
    <xf numFmtId="0" fontId="2" fillId="2" borderId="1" xfId="0" quotePrefix="1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quotePrefix="1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6" fillId="0" borderId="1" xfId="1" applyFont="1" applyFill="1" applyBorder="1" applyAlignment="1">
      <alignment wrapText="1"/>
    </xf>
    <xf numFmtId="0" fontId="3" fillId="0" borderId="1" xfId="0" applyFont="1" applyBorder="1" applyAlignment="1"/>
    <xf numFmtId="164" fontId="6" fillId="0" borderId="1" xfId="1" applyNumberFormat="1" applyFont="1" applyFill="1" applyBorder="1" applyAlignment="1">
      <alignment wrapText="1"/>
    </xf>
    <xf numFmtId="0" fontId="3" fillId="0" borderId="1" xfId="0" quotePrefix="1" applyNumberFormat="1" applyFont="1" applyBorder="1" applyAlignment="1"/>
    <xf numFmtId="164" fontId="4" fillId="0" borderId="1" xfId="0" applyNumberFormat="1" applyFont="1" applyBorder="1" applyAlignment="1">
      <alignment horizontal="right" wrapText="1"/>
    </xf>
    <xf numFmtId="10" fontId="3" fillId="0" borderId="1" xfId="0" quotePrefix="1" applyNumberFormat="1" applyFont="1" applyBorder="1" applyAlignment="1"/>
    <xf numFmtId="164" fontId="4" fillId="0" borderId="1" xfId="0" applyNumberFormat="1" applyFont="1" applyFill="1" applyBorder="1" applyAlignment="1" applyProtection="1">
      <alignment horizontal="right" wrapText="1"/>
    </xf>
    <xf numFmtId="164" fontId="3" fillId="0" borderId="1" xfId="0" applyNumberFormat="1" applyFont="1" applyBorder="1" applyAlignment="1"/>
    <xf numFmtId="10" fontId="3" fillId="0" borderId="1" xfId="0" applyNumberFormat="1" applyFont="1" applyBorder="1" applyAlignment="1"/>
    <xf numFmtId="10" fontId="4" fillId="0" borderId="1" xfId="0" applyNumberFormat="1" applyFont="1" applyFill="1" applyBorder="1" applyAlignment="1" applyProtection="1">
      <alignment horizontal="right" wrapText="1"/>
    </xf>
    <xf numFmtId="7" fontId="3" fillId="0" borderId="1" xfId="0" applyNumberFormat="1" applyFont="1" applyBorder="1" applyAlignment="1"/>
    <xf numFmtId="0" fontId="2" fillId="0" borderId="1" xfId="0" quotePrefix="1" applyNumberFormat="1" applyFont="1" applyBorder="1" applyAlignment="1"/>
    <xf numFmtId="0" fontId="2" fillId="0" borderId="1" xfId="0" applyNumberFormat="1" applyFont="1" applyBorder="1" applyAlignment="1"/>
    <xf numFmtId="164" fontId="2" fillId="0" borderId="1" xfId="0" applyNumberFormat="1" applyFont="1" applyBorder="1" applyAlignment="1"/>
    <xf numFmtId="10" fontId="2" fillId="0" borderId="1" xfId="0" quotePrefix="1" applyNumberFormat="1" applyFont="1" applyBorder="1" applyAlignment="1"/>
    <xf numFmtId="10" fontId="2" fillId="0" borderId="1" xfId="0" applyNumberFormat="1" applyFont="1" applyBorder="1" applyAlignment="1"/>
    <xf numFmtId="10" fontId="5" fillId="0" borderId="1" xfId="0" applyNumberFormat="1" applyFont="1" applyFill="1" applyBorder="1" applyAlignment="1" applyProtection="1">
      <alignment horizontal="right" wrapText="1"/>
    </xf>
    <xf numFmtId="7" fontId="2" fillId="0" borderId="1" xfId="0" applyNumberFormat="1" applyFont="1" applyBorder="1" applyAlignment="1"/>
    <xf numFmtId="0" fontId="2" fillId="0" borderId="1" xfId="0" applyFont="1" applyBorder="1" applyAlignment="1"/>
    <xf numFmtId="164" fontId="3" fillId="0" borderId="1" xfId="0" quotePrefix="1" applyNumberFormat="1" applyFont="1" applyBorder="1" applyAlignment="1"/>
    <xf numFmtId="0" fontId="3" fillId="0" borderId="1" xfId="0" applyNumberFormat="1" applyFont="1" applyBorder="1" applyAlignment="1"/>
    <xf numFmtId="0" fontId="4" fillId="0" borderId="1" xfId="0" applyFont="1" applyFill="1" applyBorder="1" applyAlignment="1" applyProtection="1">
      <alignment wrapText="1"/>
    </xf>
    <xf numFmtId="164" fontId="4" fillId="0" borderId="1" xfId="0" applyNumberFormat="1" applyFont="1" applyFill="1" applyBorder="1" applyAlignment="1" applyProtection="1">
      <alignment wrapText="1"/>
    </xf>
    <xf numFmtId="164" fontId="5" fillId="0" borderId="1" xfId="0" applyNumberFormat="1" applyFont="1" applyFill="1" applyBorder="1" applyAlignment="1" applyProtection="1">
      <alignment horizontal="right" wrapText="1"/>
    </xf>
    <xf numFmtId="0" fontId="4" fillId="0" borderId="2" xfId="0" applyFont="1" applyBorder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/>
    <xf numFmtId="0" fontId="7" fillId="0" borderId="1" xfId="0" applyNumberFormat="1" applyFont="1" applyBorder="1" applyAlignment="1"/>
    <xf numFmtId="164" fontId="7" fillId="0" borderId="1" xfId="0" applyNumberFormat="1" applyFont="1" applyBorder="1" applyAlignment="1"/>
    <xf numFmtId="10" fontId="7" fillId="0" borderId="1" xfId="0" quotePrefix="1" applyNumberFormat="1" applyFont="1" applyBorder="1" applyAlignment="1"/>
    <xf numFmtId="10" fontId="7" fillId="0" borderId="1" xfId="0" applyNumberFormat="1" applyFont="1" applyBorder="1" applyAlignment="1"/>
    <xf numFmtId="10" fontId="8" fillId="0" borderId="1" xfId="0" applyNumberFormat="1" applyFont="1" applyFill="1" applyBorder="1" applyAlignment="1" applyProtection="1">
      <alignment horizontal="right" wrapText="1"/>
    </xf>
    <xf numFmtId="7" fontId="7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</cellXfs>
  <cellStyles count="2">
    <cellStyle name="Normal" xfId="0" builtinId="0"/>
    <cellStyle name="Normal_Sheet1" xfId="1" xr:uid="{FFEE67B9-830E-4190-B0F5-A0C889542D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9"/>
  <sheetViews>
    <sheetView tabSelected="1" workbookViewId="0">
      <selection sqref="A1:AC1"/>
    </sheetView>
  </sheetViews>
  <sheetFormatPr defaultRowHeight="10.5" x14ac:dyDescent="0.15"/>
  <cols>
    <col min="1" max="1" width="5.85546875" style="10" bestFit="1" customWidth="1"/>
    <col min="2" max="2" width="7" style="10" bestFit="1" customWidth="1"/>
    <col min="3" max="3" width="49.42578125" style="10" bestFit="1" customWidth="1"/>
    <col min="4" max="4" width="16.42578125" style="16" bestFit="1" customWidth="1"/>
    <col min="5" max="5" width="8" style="17" bestFit="1" customWidth="1"/>
    <col min="6" max="6" width="14.140625" style="16" customWidth="1"/>
    <col min="7" max="7" width="7.85546875" style="17" bestFit="1" customWidth="1"/>
    <col min="8" max="8" width="12.7109375" style="16" bestFit="1" customWidth="1"/>
    <col min="9" max="9" width="7.85546875" style="17" bestFit="1" customWidth="1"/>
    <col min="10" max="10" width="12.7109375" style="16" bestFit="1" customWidth="1"/>
    <col min="11" max="11" width="7.85546875" style="17" bestFit="1" customWidth="1"/>
    <col min="12" max="12" width="12.7109375" style="16" bestFit="1" customWidth="1"/>
    <col min="13" max="13" width="7.85546875" style="17" bestFit="1" customWidth="1"/>
    <col min="14" max="14" width="12.7109375" style="16" bestFit="1" customWidth="1"/>
    <col min="15" max="15" width="7.85546875" style="17" bestFit="1" customWidth="1"/>
    <col min="16" max="16" width="12.7109375" style="16" bestFit="1" customWidth="1"/>
    <col min="17" max="17" width="7.85546875" style="17" bestFit="1" customWidth="1"/>
    <col min="18" max="18" width="12.7109375" style="16" bestFit="1" customWidth="1"/>
    <col min="19" max="19" width="7.85546875" style="10" bestFit="1" customWidth="1"/>
    <col min="20" max="20" width="12.7109375" style="16" bestFit="1" customWidth="1"/>
    <col min="21" max="21" width="7.85546875" style="17" bestFit="1" customWidth="1"/>
    <col min="22" max="22" width="12.7109375" style="16" bestFit="1" customWidth="1"/>
    <col min="23" max="23" width="7.85546875" style="17" bestFit="1" customWidth="1"/>
    <col min="24" max="24" width="12.7109375" style="16" bestFit="1" customWidth="1"/>
    <col min="25" max="25" width="7.85546875" style="17" bestFit="1" customWidth="1"/>
    <col min="26" max="26" width="13.42578125" style="10" bestFit="1" customWidth="1"/>
    <col min="27" max="27" width="7.85546875" style="17" bestFit="1" customWidth="1"/>
    <col min="28" max="28" width="14.42578125" style="10" bestFit="1" customWidth="1"/>
    <col min="29" max="29" width="7.85546875" style="17" bestFit="1" customWidth="1"/>
    <col min="30" max="30" width="13.42578125" style="10" bestFit="1" customWidth="1"/>
    <col min="31" max="31" width="7.85546875" style="17" bestFit="1" customWidth="1"/>
    <col min="32" max="32" width="13.42578125" style="10" bestFit="1" customWidth="1"/>
    <col min="33" max="33" width="7.85546875" style="17" bestFit="1" customWidth="1"/>
    <col min="34" max="34" width="13.42578125" style="10" bestFit="1" customWidth="1"/>
    <col min="35" max="35" width="7.85546875" style="17" bestFit="1" customWidth="1"/>
    <col min="36" max="36" width="13.42578125" style="10" bestFit="1" customWidth="1"/>
    <col min="37" max="37" width="7.85546875" style="17" bestFit="1" customWidth="1"/>
    <col min="38" max="38" width="13.42578125" style="10" bestFit="1" customWidth="1"/>
    <col min="39" max="39" width="7.85546875" style="17" bestFit="1" customWidth="1"/>
    <col min="40" max="40" width="13.42578125" style="10" bestFit="1" customWidth="1"/>
    <col min="41" max="41" width="7.85546875" style="17" bestFit="1" customWidth="1"/>
    <col min="42" max="16384" width="9.140625" style="10"/>
  </cols>
  <sheetData>
    <row r="1" spans="1:41" x14ac:dyDescent="0.15">
      <c r="A1" s="42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E1" s="10"/>
      <c r="AG1" s="10"/>
      <c r="AI1" s="10"/>
      <c r="AK1" s="10"/>
      <c r="AM1" s="10"/>
      <c r="AO1" s="10"/>
    </row>
    <row r="2" spans="1:41" x14ac:dyDescent="0.15">
      <c r="A2" s="42" t="s">
        <v>133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E2" s="10"/>
      <c r="AG2" s="10"/>
      <c r="AI2" s="10"/>
      <c r="AK2" s="10"/>
      <c r="AM2" s="10"/>
      <c r="AO2" s="10"/>
    </row>
    <row r="4" spans="1:41" ht="40.5" customHeight="1" x14ac:dyDescent="0.15">
      <c r="A4" s="1" t="s">
        <v>65</v>
      </c>
      <c r="B4" s="1" t="s">
        <v>64</v>
      </c>
      <c r="C4" s="2" t="s">
        <v>79</v>
      </c>
      <c r="D4" s="3" t="s">
        <v>136</v>
      </c>
      <c r="E4" s="4" t="s">
        <v>137</v>
      </c>
      <c r="F4" s="3" t="s">
        <v>132</v>
      </c>
      <c r="G4" s="4" t="s">
        <v>131</v>
      </c>
      <c r="H4" s="3" t="s">
        <v>117</v>
      </c>
      <c r="I4" s="4" t="s">
        <v>118</v>
      </c>
      <c r="J4" s="3" t="s">
        <v>112</v>
      </c>
      <c r="K4" s="4" t="s">
        <v>114</v>
      </c>
      <c r="L4" s="3" t="s">
        <v>111</v>
      </c>
      <c r="M4" s="4" t="s">
        <v>113</v>
      </c>
      <c r="N4" s="3" t="s">
        <v>107</v>
      </c>
      <c r="O4" s="4" t="s">
        <v>108</v>
      </c>
      <c r="P4" s="3" t="s">
        <v>105</v>
      </c>
      <c r="Q4" s="4" t="s">
        <v>106</v>
      </c>
      <c r="R4" s="3" t="s">
        <v>103</v>
      </c>
      <c r="S4" s="4" t="s">
        <v>104</v>
      </c>
      <c r="T4" s="3" t="s">
        <v>102</v>
      </c>
      <c r="U4" s="4" t="s">
        <v>101</v>
      </c>
      <c r="V4" s="3" t="s">
        <v>91</v>
      </c>
      <c r="W4" s="4" t="s">
        <v>99</v>
      </c>
      <c r="X4" s="3" t="s">
        <v>92</v>
      </c>
      <c r="Y4" s="4" t="s">
        <v>100</v>
      </c>
      <c r="Z4" s="2" t="s">
        <v>89</v>
      </c>
      <c r="AA4" s="4" t="s">
        <v>90</v>
      </c>
      <c r="AB4" s="5" t="s">
        <v>87</v>
      </c>
      <c r="AC4" s="4" t="s">
        <v>88</v>
      </c>
      <c r="AD4" s="2" t="s">
        <v>85</v>
      </c>
      <c r="AE4" s="4" t="s">
        <v>86</v>
      </c>
      <c r="AF4" s="1" t="s">
        <v>80</v>
      </c>
      <c r="AG4" s="4" t="s">
        <v>81</v>
      </c>
      <c r="AH4" s="1" t="s">
        <v>3</v>
      </c>
      <c r="AI4" s="4" t="s">
        <v>68</v>
      </c>
      <c r="AJ4" s="1" t="s">
        <v>2</v>
      </c>
      <c r="AK4" s="4" t="s">
        <v>69</v>
      </c>
      <c r="AL4" s="1" t="s">
        <v>1</v>
      </c>
      <c r="AM4" s="4" t="s">
        <v>70</v>
      </c>
      <c r="AN4" s="1" t="s">
        <v>0</v>
      </c>
      <c r="AO4" s="4" t="s">
        <v>67</v>
      </c>
    </row>
    <row r="5" spans="1:41" x14ac:dyDescent="0.15">
      <c r="A5" s="12" t="s">
        <v>4</v>
      </c>
      <c r="B5" s="12" t="s">
        <v>5</v>
      </c>
      <c r="C5" s="12" t="s">
        <v>6</v>
      </c>
      <c r="D5" s="13">
        <v>0</v>
      </c>
      <c r="E5" s="14">
        <f>D5/$D$59</f>
        <v>0</v>
      </c>
      <c r="F5" s="15">
        <v>0</v>
      </c>
      <c r="G5" s="14">
        <f>F5/$F$59</f>
        <v>0</v>
      </c>
      <c r="H5" s="16">
        <v>0</v>
      </c>
      <c r="I5" s="14">
        <f>H5/$H$59</f>
        <v>0</v>
      </c>
      <c r="J5" s="16">
        <v>0</v>
      </c>
      <c r="K5" s="17">
        <f>J5/$J$59</f>
        <v>0</v>
      </c>
      <c r="L5" s="15">
        <v>56479.040000000001</v>
      </c>
      <c r="M5" s="14">
        <f>L5/$L$59</f>
        <v>9.676077138854185E-3</v>
      </c>
      <c r="N5" s="15">
        <v>93520.71</v>
      </c>
      <c r="O5" s="14">
        <f>N5/$N$59</f>
        <v>1.2478875973299905E-2</v>
      </c>
      <c r="P5" s="16">
        <v>29367.8</v>
      </c>
      <c r="Q5" s="17">
        <f>P5/$P$59</f>
        <v>6.0062876041685528E-3</v>
      </c>
      <c r="R5" s="15">
        <v>217240.72</v>
      </c>
      <c r="S5" s="18">
        <f>R5/$R$59</f>
        <v>3.4420587584259824E-2</v>
      </c>
      <c r="T5" s="15">
        <v>1781230.08</v>
      </c>
      <c r="U5" s="18">
        <f>T5/$T$59</f>
        <v>0.2071332437769681</v>
      </c>
      <c r="V5" s="15">
        <v>1064996.8400000001</v>
      </c>
      <c r="W5" s="18">
        <f>V5/$V$59</f>
        <v>0.14893043118961416</v>
      </c>
      <c r="X5" s="15">
        <v>21514.400000000001</v>
      </c>
      <c r="Y5" s="18">
        <f>X5/$X$59</f>
        <v>3.1821300342834199E-3</v>
      </c>
      <c r="Z5" s="19">
        <v>1203585.6000000001</v>
      </c>
      <c r="AA5" s="14">
        <f>Z5/$Z$59</f>
        <v>0.14031205520285497</v>
      </c>
      <c r="AB5" s="19">
        <v>1288401.8899999999</v>
      </c>
      <c r="AC5" s="17">
        <f>AB5/$AB$59</f>
        <v>0.11938265263838049</v>
      </c>
      <c r="AD5" s="19">
        <v>20989.7</v>
      </c>
      <c r="AE5" s="17">
        <f>AD5/$AD$59</f>
        <v>5.5977033588289656E-3</v>
      </c>
      <c r="AF5" s="19">
        <v>193221</v>
      </c>
      <c r="AG5" s="14">
        <f>AF5/$AF$59</f>
        <v>2.7285117043628782E-2</v>
      </c>
      <c r="AH5" s="19">
        <v>9686</v>
      </c>
      <c r="AI5" s="17">
        <f>AH5/$AH$59</f>
        <v>1.4665507408220652E-3</v>
      </c>
      <c r="AJ5" s="19">
        <v>242317.71</v>
      </c>
      <c r="AK5" s="17">
        <f>AJ5/$AJ$59</f>
        <v>3.6292424673901702E-2</v>
      </c>
      <c r="AL5" s="19">
        <v>45144.36</v>
      </c>
      <c r="AM5" s="17">
        <f>AL5/$AL$59</f>
        <v>5.6554774360476649E-3</v>
      </c>
      <c r="AN5" s="19">
        <v>326082.52</v>
      </c>
      <c r="AO5" s="17">
        <f>AN5/$AN$59</f>
        <v>3.9477592341025651E-2</v>
      </c>
    </row>
    <row r="6" spans="1:41" x14ac:dyDescent="0.15">
      <c r="A6" s="12" t="s">
        <v>7</v>
      </c>
      <c r="B6" s="12" t="s">
        <v>5</v>
      </c>
      <c r="C6" s="12" t="s">
        <v>8</v>
      </c>
      <c r="D6" s="13">
        <v>0</v>
      </c>
      <c r="E6" s="14">
        <f>D6/$D$59</f>
        <v>0</v>
      </c>
      <c r="F6" s="15">
        <v>84942</v>
      </c>
      <c r="G6" s="14">
        <f>F6/$F$59</f>
        <v>1.6506141836622711E-2</v>
      </c>
      <c r="H6" s="16">
        <v>127680</v>
      </c>
      <c r="I6" s="14">
        <f>H6/$H$59</f>
        <v>2.3104250467678309E-2</v>
      </c>
      <c r="J6" s="16">
        <v>0</v>
      </c>
      <c r="K6" s="17">
        <f>J6/$J$59</f>
        <v>0</v>
      </c>
      <c r="L6" s="15">
        <v>0</v>
      </c>
      <c r="M6" s="14">
        <f>L6/$L$59</f>
        <v>0</v>
      </c>
      <c r="N6" s="15">
        <v>0</v>
      </c>
      <c r="O6" s="14">
        <f>N6/$N$59</f>
        <v>0</v>
      </c>
      <c r="P6" s="16">
        <v>0</v>
      </c>
      <c r="Q6" s="17">
        <f>P6/$P$59</f>
        <v>0</v>
      </c>
      <c r="R6" s="15">
        <v>0</v>
      </c>
      <c r="S6" s="18">
        <f>R6/$R$59</f>
        <v>0</v>
      </c>
      <c r="T6" s="15">
        <v>0</v>
      </c>
      <c r="U6" s="18">
        <f>T6/$T$59</f>
        <v>0</v>
      </c>
      <c r="V6" s="15">
        <v>0</v>
      </c>
      <c r="W6" s="18">
        <f>V6/$V$59</f>
        <v>0</v>
      </c>
      <c r="X6" s="15">
        <v>0</v>
      </c>
      <c r="Y6" s="18">
        <f>X6/$X$59</f>
        <v>0</v>
      </c>
      <c r="Z6" s="19">
        <v>0</v>
      </c>
      <c r="AA6" s="14">
        <f>Z6/$Z$59</f>
        <v>0</v>
      </c>
      <c r="AB6" s="19">
        <v>0</v>
      </c>
      <c r="AC6" s="17">
        <f>AB6/$AB$59</f>
        <v>0</v>
      </c>
      <c r="AD6" s="19">
        <v>2881.18</v>
      </c>
      <c r="AE6" s="17">
        <f>AD6/$AD$59</f>
        <v>7.6837644003443768E-4</v>
      </c>
      <c r="AF6" s="19">
        <v>130727.46</v>
      </c>
      <c r="AG6" s="14">
        <f>AF6/$AF$59</f>
        <v>1.8460281475182822E-2</v>
      </c>
      <c r="AH6" s="19">
        <v>116391.36</v>
      </c>
      <c r="AI6" s="17">
        <f>AH6/$AH$59</f>
        <v>1.7622737480207276E-2</v>
      </c>
      <c r="AJ6" s="19">
        <v>22582.1</v>
      </c>
      <c r="AK6" s="17">
        <f>AJ6/$AJ$59</f>
        <v>3.3821678292870775E-3</v>
      </c>
      <c r="AL6" s="19">
        <v>582.23</v>
      </c>
      <c r="AM6" s="17">
        <f>AL6/$AL$59</f>
        <v>7.2939092005956714E-5</v>
      </c>
      <c r="AN6" s="19">
        <v>0</v>
      </c>
      <c r="AO6" s="17">
        <f>AN6/$AN$59</f>
        <v>0</v>
      </c>
    </row>
    <row r="7" spans="1:41" s="27" customFormat="1" x14ac:dyDescent="0.15">
      <c r="A7" s="20"/>
      <c r="B7" s="20"/>
      <c r="C7" s="21" t="s">
        <v>74</v>
      </c>
      <c r="D7" s="22">
        <f>SUM(D5:D6)</f>
        <v>0</v>
      </c>
      <c r="E7" s="23">
        <f>D7/$D$59</f>
        <v>0</v>
      </c>
      <c r="F7" s="22">
        <f>SUM(F5:F6)</f>
        <v>84942</v>
      </c>
      <c r="G7" s="23">
        <f>F7/$F$59</f>
        <v>1.6506141836622711E-2</v>
      </c>
      <c r="H7" s="22">
        <f>SUM(H5:H6)</f>
        <v>127680</v>
      </c>
      <c r="I7" s="23">
        <f>H7/$H$59</f>
        <v>2.3104250467678309E-2</v>
      </c>
      <c r="J7" s="22">
        <f>SUM(J5:J6)</f>
        <v>0</v>
      </c>
      <c r="K7" s="24">
        <f>J7/$J$59</f>
        <v>0</v>
      </c>
      <c r="L7" s="22">
        <f>SUM(L5:L6)</f>
        <v>56479.040000000001</v>
      </c>
      <c r="M7" s="23">
        <f>L7/$L$59</f>
        <v>9.676077138854185E-3</v>
      </c>
      <c r="N7" s="22">
        <f>SUM(N5:N6)</f>
        <v>93520.71</v>
      </c>
      <c r="O7" s="23">
        <f>N7/$N$59</f>
        <v>1.2478875973299905E-2</v>
      </c>
      <c r="P7" s="22">
        <f>SUM(P5:P6)</f>
        <v>29367.8</v>
      </c>
      <c r="Q7" s="24">
        <f>P7/$P$59</f>
        <v>6.0062876041685528E-3</v>
      </c>
      <c r="R7" s="22">
        <f>SUM(R5:R6)</f>
        <v>217240.72</v>
      </c>
      <c r="S7" s="25">
        <f>R7/$R$59</f>
        <v>3.4420587584259824E-2</v>
      </c>
      <c r="T7" s="22">
        <f>SUM(T5:T6)</f>
        <v>1781230.08</v>
      </c>
      <c r="U7" s="25">
        <f>T7/$T$59</f>
        <v>0.2071332437769681</v>
      </c>
      <c r="V7" s="22">
        <f>SUM(V5:V6)</f>
        <v>1064996.8400000001</v>
      </c>
      <c r="W7" s="25">
        <f>V7/$V$59</f>
        <v>0.14893043118961416</v>
      </c>
      <c r="X7" s="22">
        <f>SUM(X5:X6)</f>
        <v>21514.400000000001</v>
      </c>
      <c r="Y7" s="25">
        <f>X7/$X$59</f>
        <v>3.1821300342834199E-3</v>
      </c>
      <c r="Z7" s="26">
        <f>SUM(Z5:Z6)</f>
        <v>1203585.6000000001</v>
      </c>
      <c r="AA7" s="23">
        <f>Z7/$Z$59</f>
        <v>0.14031205520285497</v>
      </c>
      <c r="AB7" s="26">
        <f>SUM(AB5:AB6)</f>
        <v>1288401.8899999999</v>
      </c>
      <c r="AC7" s="24">
        <f>AB7/$AB$59</f>
        <v>0.11938265263838049</v>
      </c>
      <c r="AD7" s="26">
        <f>SUM(AD5:AD6)</f>
        <v>23870.880000000001</v>
      </c>
      <c r="AE7" s="24">
        <f>AD7/$AD$59</f>
        <v>6.3660797988634036E-3</v>
      </c>
      <c r="AF7" s="26">
        <f>SUM(AF5:AF6)</f>
        <v>323948.46000000002</v>
      </c>
      <c r="AG7" s="23">
        <f>AF7/$AF$59</f>
        <v>4.5745398518811604E-2</v>
      </c>
      <c r="AH7" s="26">
        <f>SUM(AH5:AH6)</f>
        <v>126077.36</v>
      </c>
      <c r="AI7" s="24">
        <f>AH7/$AH$59</f>
        <v>1.9089288221029344E-2</v>
      </c>
      <c r="AJ7" s="26">
        <f>SUM(AJ5:AJ6)</f>
        <v>264899.81</v>
      </c>
      <c r="AK7" s="24">
        <f>AJ7/$AJ$59</f>
        <v>3.9674592503188777E-2</v>
      </c>
      <c r="AL7" s="26">
        <f>SUM(AL5:AL6)</f>
        <v>45726.590000000004</v>
      </c>
      <c r="AM7" s="24">
        <f>AL7/$AL$59</f>
        <v>5.7284165280536226E-3</v>
      </c>
      <c r="AN7" s="26">
        <f>SUM(AN5:AN6)</f>
        <v>326082.52</v>
      </c>
      <c r="AO7" s="24">
        <f>AN7/$AN$59</f>
        <v>3.9477592341025651E-2</v>
      </c>
    </row>
    <row r="8" spans="1:41" x14ac:dyDescent="0.15">
      <c r="A8" s="12"/>
      <c r="B8" s="12"/>
      <c r="C8" s="12"/>
      <c r="E8" s="14"/>
      <c r="F8" s="28"/>
      <c r="G8" s="14"/>
      <c r="H8" s="28"/>
      <c r="I8" s="14"/>
      <c r="J8" s="28"/>
      <c r="M8" s="14"/>
      <c r="N8" s="28"/>
      <c r="O8" s="14"/>
      <c r="P8" s="28"/>
      <c r="R8" s="28"/>
      <c r="S8" s="18"/>
      <c r="U8" s="18"/>
      <c r="V8" s="28"/>
      <c r="W8" s="18"/>
      <c r="X8" s="28"/>
      <c r="Y8" s="18"/>
      <c r="Z8" s="12"/>
      <c r="AA8" s="14"/>
      <c r="AD8" s="12"/>
      <c r="AF8" s="19"/>
      <c r="AG8" s="14"/>
      <c r="AH8" s="19"/>
      <c r="AJ8" s="19"/>
      <c r="AL8" s="19"/>
      <c r="AN8" s="19"/>
    </row>
    <row r="9" spans="1:41" x14ac:dyDescent="0.15">
      <c r="A9" s="12" t="s">
        <v>9</v>
      </c>
      <c r="B9" s="12" t="s">
        <v>10</v>
      </c>
      <c r="C9" s="12" t="s">
        <v>11</v>
      </c>
      <c r="D9" s="13">
        <v>254973.65</v>
      </c>
      <c r="E9" s="14">
        <f>D9/$D$59</f>
        <v>3.5169811798999077E-2</v>
      </c>
      <c r="F9" s="15">
        <v>2595.2399999999998</v>
      </c>
      <c r="G9" s="14">
        <f>F9/$F$59</f>
        <v>5.0431352617170207E-4</v>
      </c>
      <c r="H9" s="16">
        <v>11581.2</v>
      </c>
      <c r="I9" s="14">
        <f>H9/$H$59</f>
        <v>2.0956684329282273E-3</v>
      </c>
      <c r="J9" s="16">
        <v>152059.48000000001</v>
      </c>
      <c r="K9" s="17">
        <f>J9/$J$59</f>
        <v>2.3142051660081486E-2</v>
      </c>
      <c r="L9" s="15">
        <v>166210.82999999999</v>
      </c>
      <c r="M9" s="14">
        <f>L9/$L$59</f>
        <v>2.8475498386533821E-2</v>
      </c>
      <c r="N9" s="15">
        <v>266807.92</v>
      </c>
      <c r="O9" s="14">
        <f>N9/$N$59</f>
        <v>3.5601343727759582E-2</v>
      </c>
      <c r="P9" s="16">
        <v>345834.51</v>
      </c>
      <c r="Q9" s="17">
        <f>P9/$P$59</f>
        <v>7.0729899090388293E-2</v>
      </c>
      <c r="R9" s="15">
        <v>345204.78</v>
      </c>
      <c r="S9" s="18">
        <f>R9/$R$59</f>
        <v>5.4695783389482167E-2</v>
      </c>
      <c r="T9" s="15">
        <v>387872.06</v>
      </c>
      <c r="U9" s="18">
        <f>T9/$T$59</f>
        <v>4.5104334841602714E-2</v>
      </c>
      <c r="V9" s="15">
        <v>449088.42</v>
      </c>
      <c r="W9" s="18">
        <f>V9/$V$59</f>
        <v>6.2801061487527537E-2</v>
      </c>
      <c r="X9" s="15">
        <v>890951.55</v>
      </c>
      <c r="Y9" s="18">
        <f>X9/$X$59</f>
        <v>0.13177795738418763</v>
      </c>
      <c r="Z9" s="19">
        <v>490721.16</v>
      </c>
      <c r="AA9" s="14">
        <f>Z9/$Z$59</f>
        <v>5.7207476137242773E-2</v>
      </c>
      <c r="AB9" s="19">
        <v>413294.29</v>
      </c>
      <c r="AC9" s="17">
        <f>AB9/$AB$59</f>
        <v>3.82956351146738E-2</v>
      </c>
      <c r="AD9" s="19">
        <v>230083.75</v>
      </c>
      <c r="AE9" s="17">
        <f>AD9/$AD$59</f>
        <v>6.1360599731628558E-2</v>
      </c>
      <c r="AF9" s="19">
        <v>332349.68</v>
      </c>
      <c r="AG9" s="14">
        <f>AF9/$AF$59</f>
        <v>4.6931751301424643E-2</v>
      </c>
      <c r="AH9" s="19">
        <v>156467.51</v>
      </c>
      <c r="AI9" s="17">
        <f>AH9/$AH$59</f>
        <v>2.3690640378389832E-2</v>
      </c>
      <c r="AJ9" s="19">
        <v>540756.57999999996</v>
      </c>
      <c r="AK9" s="17">
        <f>AJ9/$AJ$59</f>
        <v>8.0990231570637977E-2</v>
      </c>
      <c r="AL9" s="19">
        <v>440994.24</v>
      </c>
      <c r="AM9" s="17">
        <f>AL9/$AL$59</f>
        <v>5.5245726680962774E-2</v>
      </c>
      <c r="AN9" s="19">
        <v>344653.17</v>
      </c>
      <c r="AO9" s="17">
        <f>AN9/$AN$59</f>
        <v>4.1725871550251176E-2</v>
      </c>
    </row>
    <row r="10" spans="1:41" x14ac:dyDescent="0.15">
      <c r="A10" s="12" t="s">
        <v>12</v>
      </c>
      <c r="B10" s="12" t="s">
        <v>10</v>
      </c>
      <c r="C10" s="12" t="s">
        <v>13</v>
      </c>
      <c r="D10" s="13">
        <v>879357.54</v>
      </c>
      <c r="E10" s="14">
        <f>D10/$D$59</f>
        <v>0.1212942560371662</v>
      </c>
      <c r="F10" s="15">
        <v>871417.14</v>
      </c>
      <c r="G10" s="14">
        <f>F10/$F$59</f>
        <v>0.169335957614656</v>
      </c>
      <c r="H10" s="16">
        <v>1043149.85</v>
      </c>
      <c r="I10" s="14">
        <f>H10/$H$59</f>
        <v>0.18876249537688797</v>
      </c>
      <c r="J10" s="16">
        <v>1026578.54</v>
      </c>
      <c r="K10" s="17">
        <f>J10/$J$59</f>
        <v>0.15623579408407176</v>
      </c>
      <c r="L10" s="15">
        <v>1167942.81</v>
      </c>
      <c r="M10" s="14">
        <f>L10/$L$59</f>
        <v>0.20009378210624892</v>
      </c>
      <c r="N10" s="15">
        <v>782521.79</v>
      </c>
      <c r="O10" s="14">
        <f>N10/$N$59</f>
        <v>0.10441529329508548</v>
      </c>
      <c r="P10" s="16">
        <v>805981.92</v>
      </c>
      <c r="Q10" s="17">
        <f>P10/$P$59</f>
        <v>0.16483901467866066</v>
      </c>
      <c r="R10" s="15">
        <v>812734.54</v>
      </c>
      <c r="S10" s="18">
        <f>R10/$R$59</f>
        <v>0.12877328162428814</v>
      </c>
      <c r="T10" s="15">
        <v>691676.63</v>
      </c>
      <c r="U10" s="18">
        <f>T10/$T$59</f>
        <v>8.0432744554045352E-2</v>
      </c>
      <c r="V10" s="15">
        <v>689046.65</v>
      </c>
      <c r="W10" s="18">
        <f>V10/$V$59</f>
        <v>9.6357107213819654E-2</v>
      </c>
      <c r="X10" s="15">
        <v>465379.15</v>
      </c>
      <c r="Y10" s="18">
        <f>X10/$X$59</f>
        <v>6.8832826876152192E-2</v>
      </c>
      <c r="Z10" s="19">
        <v>814146.1</v>
      </c>
      <c r="AA10" s="14">
        <f>Z10/$Z$59</f>
        <v>9.4911830555624035E-2</v>
      </c>
      <c r="AB10" s="19">
        <v>789346.42</v>
      </c>
      <c r="AC10" s="17">
        <f>AB10/$AB$59</f>
        <v>7.3140430949080029E-2</v>
      </c>
      <c r="AD10" s="19">
        <v>915565.73</v>
      </c>
      <c r="AE10" s="17">
        <f>AD10/$AD$59</f>
        <v>0.24417049133859434</v>
      </c>
      <c r="AF10" s="19">
        <v>1084363.07</v>
      </c>
      <c r="AG10" s="14">
        <f>AF10/$AF$59</f>
        <v>0.15312503963202048</v>
      </c>
      <c r="AH10" s="19">
        <v>897280.49</v>
      </c>
      <c r="AI10" s="17">
        <f>AH10/$AH$59</f>
        <v>0.13585663507481785</v>
      </c>
      <c r="AJ10" s="19">
        <v>942749.09</v>
      </c>
      <c r="AK10" s="17">
        <f>AJ10/$AJ$59</f>
        <v>0.14119748133644203</v>
      </c>
      <c r="AL10" s="19">
        <v>887314.37</v>
      </c>
      <c r="AM10" s="17">
        <f>AL10/$AL$59</f>
        <v>0.11115865632419751</v>
      </c>
      <c r="AN10" s="19">
        <v>970238.17</v>
      </c>
      <c r="AO10" s="17">
        <f>AN10/$AN$59</f>
        <v>0.11746311010158637</v>
      </c>
    </row>
    <row r="11" spans="1:41" x14ac:dyDescent="0.15">
      <c r="A11" s="12" t="s">
        <v>14</v>
      </c>
      <c r="B11" s="12" t="s">
        <v>10</v>
      </c>
      <c r="C11" s="12" t="s">
        <v>15</v>
      </c>
      <c r="D11" s="13">
        <v>0</v>
      </c>
      <c r="E11" s="14">
        <f>D11/$D$59</f>
        <v>0</v>
      </c>
      <c r="F11" s="15">
        <v>0</v>
      </c>
      <c r="G11" s="14">
        <f>F11/$F$59</f>
        <v>0</v>
      </c>
      <c r="H11" s="16">
        <v>0</v>
      </c>
      <c r="I11" s="14">
        <f>H11/$H$59</f>
        <v>0</v>
      </c>
      <c r="J11" s="16">
        <v>0</v>
      </c>
      <c r="K11" s="17">
        <f>J11/$J$59</f>
        <v>0</v>
      </c>
      <c r="L11" s="15">
        <v>0</v>
      </c>
      <c r="M11" s="14">
        <f>L11/$L$59</f>
        <v>0</v>
      </c>
      <c r="N11" s="15">
        <v>0</v>
      </c>
      <c r="O11" s="14">
        <f>N11/$N$59</f>
        <v>0</v>
      </c>
      <c r="P11" s="16">
        <v>0</v>
      </c>
      <c r="Q11" s="17">
        <f>P11/$P$59</f>
        <v>0</v>
      </c>
      <c r="R11" s="15">
        <v>0</v>
      </c>
      <c r="S11" s="18">
        <f>R11/$R$59</f>
        <v>0</v>
      </c>
      <c r="T11" s="15">
        <v>0</v>
      </c>
      <c r="U11" s="18">
        <f>T11/$T$59</f>
        <v>0</v>
      </c>
      <c r="V11" s="15">
        <v>0</v>
      </c>
      <c r="W11" s="18">
        <f>V11/$V$59</f>
        <v>0</v>
      </c>
      <c r="X11" s="15">
        <v>0</v>
      </c>
      <c r="Y11" s="18">
        <f>X11/$X$59</f>
        <v>0</v>
      </c>
      <c r="Z11" s="19">
        <v>0</v>
      </c>
      <c r="AA11" s="14">
        <f>Z11/$Z$59</f>
        <v>0</v>
      </c>
      <c r="AB11" s="19">
        <v>0</v>
      </c>
      <c r="AC11" s="17">
        <f>AB11/$AB$59</f>
        <v>0</v>
      </c>
      <c r="AD11" s="19">
        <v>0</v>
      </c>
      <c r="AE11" s="17">
        <f>AD11/$AD$59</f>
        <v>0</v>
      </c>
      <c r="AF11" s="19">
        <v>0</v>
      </c>
      <c r="AG11" s="14">
        <f>AF11/$AF$59</f>
        <v>0</v>
      </c>
      <c r="AH11" s="19">
        <v>0</v>
      </c>
      <c r="AI11" s="17">
        <f>AH11/$AH$59</f>
        <v>0</v>
      </c>
      <c r="AJ11" s="19">
        <v>56000</v>
      </c>
      <c r="AK11" s="17">
        <f>AJ11/$AJ$59</f>
        <v>8.3872358390086107E-3</v>
      </c>
      <c r="AL11" s="19">
        <v>0</v>
      </c>
      <c r="AM11" s="17">
        <f>AL11/$AL$59</f>
        <v>0</v>
      </c>
      <c r="AN11" s="19">
        <v>35329</v>
      </c>
      <c r="AO11" s="17">
        <f>AN11/$AN$59</f>
        <v>4.2771500288212166E-3</v>
      </c>
    </row>
    <row r="12" spans="1:41" s="27" customFormat="1" x14ac:dyDescent="0.15">
      <c r="A12" s="20"/>
      <c r="B12" s="20"/>
      <c r="C12" s="21" t="s">
        <v>78</v>
      </c>
      <c r="D12" s="22">
        <f>SUM(D9:D11)</f>
        <v>1134331.19</v>
      </c>
      <c r="E12" s="23">
        <f>D12/$D$59</f>
        <v>0.15646406783616526</v>
      </c>
      <c r="F12" s="22">
        <f>SUM(F9:F11)</f>
        <v>874012.38</v>
      </c>
      <c r="G12" s="23">
        <f>F12/$F$59</f>
        <v>0.1698402711408277</v>
      </c>
      <c r="H12" s="22">
        <f>SUM(H9:H11)</f>
        <v>1054731.05</v>
      </c>
      <c r="I12" s="23">
        <f>H12/$H$59</f>
        <v>0.19085816380981621</v>
      </c>
      <c r="J12" s="22">
        <f>SUM(J9:J11)</f>
        <v>1178638.02</v>
      </c>
      <c r="K12" s="24">
        <f>J12/$J$59</f>
        <v>0.17937784574415325</v>
      </c>
      <c r="L12" s="22">
        <f>SUM(L9:L11)</f>
        <v>1334153.6400000001</v>
      </c>
      <c r="M12" s="23">
        <f>L12/$L$59</f>
        <v>0.22856928049278277</v>
      </c>
      <c r="N12" s="22">
        <f>SUM(N9:N11)</f>
        <v>1049329.71</v>
      </c>
      <c r="O12" s="23">
        <f>N12/$N$59</f>
        <v>0.14001663702284506</v>
      </c>
      <c r="P12" s="22">
        <f>SUM(P9:P11)</f>
        <v>1151816.4300000002</v>
      </c>
      <c r="Q12" s="24">
        <f>P12/$P$59</f>
        <v>0.23556891376904898</v>
      </c>
      <c r="R12" s="22">
        <f>SUM(R9:R11)</f>
        <v>1157939.32</v>
      </c>
      <c r="S12" s="25">
        <f>R12/$R$59</f>
        <v>0.1834690650137703</v>
      </c>
      <c r="T12" s="22">
        <f>SUM(T9:T11)</f>
        <v>1079548.69</v>
      </c>
      <c r="U12" s="25">
        <f>T12/$T$59</f>
        <v>0.12553707939564807</v>
      </c>
      <c r="V12" s="22">
        <f>SUM(V9:V11)</f>
        <v>1138135.07</v>
      </c>
      <c r="W12" s="25">
        <f>V12/$V$59</f>
        <v>0.15915816870134722</v>
      </c>
      <c r="X12" s="22">
        <f>SUM(X9:X11)</f>
        <v>1356330.7000000002</v>
      </c>
      <c r="Y12" s="25">
        <f>X12/$X$59</f>
        <v>0.20061078426033982</v>
      </c>
      <c r="Z12" s="26">
        <f>SUM(Z9:Z11)</f>
        <v>1304867.26</v>
      </c>
      <c r="AA12" s="23">
        <f>Z12/$Z$59</f>
        <v>0.1521193066928668</v>
      </c>
      <c r="AB12" s="26">
        <f>SUM(AB9:AB11)</f>
        <v>1202640.71</v>
      </c>
      <c r="AC12" s="24">
        <f>AB12/$AB$59</f>
        <v>0.11143606606375384</v>
      </c>
      <c r="AD12" s="26">
        <f>SUM(AD9:AD11)</f>
        <v>1145649.48</v>
      </c>
      <c r="AE12" s="24">
        <f>AD12/$AD$59</f>
        <v>0.30553109107022286</v>
      </c>
      <c r="AF12" s="26">
        <f>SUM(AF9:AF11)</f>
        <v>1416712.75</v>
      </c>
      <c r="AG12" s="23">
        <f>AF12/$AF$59</f>
        <v>0.20005679093344514</v>
      </c>
      <c r="AH12" s="26">
        <f>SUM(AH9:AH11)</f>
        <v>1053748</v>
      </c>
      <c r="AI12" s="24">
        <f>AH12/$AH$59</f>
        <v>0.15954727545320768</v>
      </c>
      <c r="AJ12" s="26">
        <f>SUM(AJ9:AJ11)</f>
        <v>1539505.67</v>
      </c>
      <c r="AK12" s="24">
        <f>AJ12/$AJ$59</f>
        <v>0.23057494874608864</v>
      </c>
      <c r="AL12" s="26">
        <f>SUM(AL9:AL11)</f>
        <v>1328308.6099999999</v>
      </c>
      <c r="AM12" s="24">
        <f>AL12/$AL$59</f>
        <v>0.16640438300516028</v>
      </c>
      <c r="AN12" s="26">
        <f>SUM(AN9:AN11)</f>
        <v>1350220.34</v>
      </c>
      <c r="AO12" s="24">
        <f>AN12/$AN$59</f>
        <v>0.16346613168065877</v>
      </c>
    </row>
    <row r="13" spans="1:41" s="27" customFormat="1" x14ac:dyDescent="0.15">
      <c r="A13" s="20"/>
      <c r="B13" s="20"/>
      <c r="C13" s="21"/>
      <c r="D13" s="22"/>
      <c r="E13" s="14"/>
      <c r="F13" s="22"/>
      <c r="G13" s="14"/>
      <c r="H13" s="22"/>
      <c r="I13" s="14"/>
      <c r="J13" s="22"/>
      <c r="K13" s="17"/>
      <c r="L13" s="22"/>
      <c r="M13" s="14"/>
      <c r="N13" s="22"/>
      <c r="O13" s="14"/>
      <c r="P13" s="22"/>
      <c r="Q13" s="17"/>
      <c r="R13" s="22"/>
      <c r="S13" s="18"/>
      <c r="T13" s="22"/>
      <c r="U13" s="18"/>
      <c r="V13" s="22"/>
      <c r="W13" s="18"/>
      <c r="X13" s="22"/>
      <c r="Y13" s="18"/>
      <c r="Z13" s="26"/>
      <c r="AA13" s="23"/>
      <c r="AB13" s="26"/>
      <c r="AC13" s="24"/>
      <c r="AD13" s="26"/>
      <c r="AE13" s="24"/>
      <c r="AF13" s="26"/>
      <c r="AG13" s="23"/>
      <c r="AH13" s="26"/>
      <c r="AI13" s="24"/>
      <c r="AJ13" s="26"/>
      <c r="AK13" s="24"/>
      <c r="AL13" s="26"/>
      <c r="AM13" s="24"/>
      <c r="AN13" s="26"/>
      <c r="AO13" s="24"/>
    </row>
    <row r="14" spans="1:41" x14ac:dyDescent="0.15">
      <c r="A14" s="29" t="s">
        <v>93</v>
      </c>
      <c r="B14" s="29" t="s">
        <v>17</v>
      </c>
      <c r="C14" s="29" t="s">
        <v>94</v>
      </c>
      <c r="D14" s="13">
        <v>0</v>
      </c>
      <c r="E14" s="14">
        <f>D14/$D$59</f>
        <v>0</v>
      </c>
      <c r="F14" s="15">
        <v>0</v>
      </c>
      <c r="G14" s="14">
        <f>F14/$F$59</f>
        <v>0</v>
      </c>
      <c r="H14" s="16">
        <v>0</v>
      </c>
      <c r="I14" s="14">
        <f>H14/$H$59</f>
        <v>0</v>
      </c>
      <c r="J14" s="16">
        <v>8560</v>
      </c>
      <c r="K14" s="17">
        <f>J14/$J$59</f>
        <v>1.3027531214120786E-3</v>
      </c>
      <c r="L14" s="15">
        <v>150000</v>
      </c>
      <c r="M14" s="14">
        <f>L14/$L$59</f>
        <v>2.5698233731099675E-2</v>
      </c>
      <c r="N14" s="15">
        <v>2015</v>
      </c>
      <c r="O14" s="14">
        <f>N14/$N$59</f>
        <v>2.6887023298047361E-4</v>
      </c>
      <c r="P14" s="16">
        <v>0</v>
      </c>
      <c r="Q14" s="17">
        <f>P14/$P$59</f>
        <v>0</v>
      </c>
      <c r="R14" s="15">
        <v>0</v>
      </c>
      <c r="S14" s="18">
        <f>R14/$R$59</f>
        <v>0</v>
      </c>
      <c r="T14" s="15">
        <v>124928.09</v>
      </c>
      <c r="U14" s="18">
        <f>T14/$T$59</f>
        <v>1.4527466614846864E-2</v>
      </c>
      <c r="V14" s="15">
        <v>56866.05</v>
      </c>
      <c r="W14" s="18">
        <f>V14/$V$59</f>
        <v>7.9522164089709021E-3</v>
      </c>
      <c r="X14" s="15">
        <v>0</v>
      </c>
      <c r="Y14" s="18">
        <f>X14/$X$59</f>
        <v>0</v>
      </c>
      <c r="Z14" s="12"/>
      <c r="AA14" s="14"/>
      <c r="AD14" s="12"/>
      <c r="AF14" s="19"/>
      <c r="AG14" s="14"/>
      <c r="AH14" s="19"/>
      <c r="AJ14" s="19"/>
      <c r="AL14" s="19"/>
      <c r="AN14" s="19"/>
    </row>
    <row r="15" spans="1:41" x14ac:dyDescent="0.15">
      <c r="A15" s="12" t="s">
        <v>16</v>
      </c>
      <c r="B15" s="12" t="s">
        <v>17</v>
      </c>
      <c r="C15" s="6" t="s">
        <v>73</v>
      </c>
      <c r="D15" s="13">
        <v>0</v>
      </c>
      <c r="E15" s="14">
        <f>D15/$D$59</f>
        <v>0</v>
      </c>
      <c r="F15" s="15">
        <v>0</v>
      </c>
      <c r="G15" s="14">
        <f>F15/$F$59</f>
        <v>0</v>
      </c>
      <c r="H15" s="16">
        <v>0</v>
      </c>
      <c r="I15" s="14">
        <f>H15/$H$59</f>
        <v>0</v>
      </c>
      <c r="J15" s="16">
        <v>0</v>
      </c>
      <c r="K15" s="17">
        <f>J15/$J$59</f>
        <v>0</v>
      </c>
      <c r="L15" s="15">
        <v>0</v>
      </c>
      <c r="M15" s="14">
        <f>L15/$L$59</f>
        <v>0</v>
      </c>
      <c r="N15" s="15">
        <v>0</v>
      </c>
      <c r="O15" s="14">
        <f>N15/$N$59</f>
        <v>0</v>
      </c>
      <c r="P15" s="16">
        <v>0</v>
      </c>
      <c r="Q15" s="17">
        <f>P15/$P$59</f>
        <v>0</v>
      </c>
      <c r="R15" s="15">
        <v>0</v>
      </c>
      <c r="S15" s="18">
        <f>R15/$R$59</f>
        <v>0</v>
      </c>
      <c r="T15" s="15">
        <v>0</v>
      </c>
      <c r="U15" s="18">
        <f>T15/$T$59</f>
        <v>0</v>
      </c>
      <c r="V15" s="15">
        <v>0</v>
      </c>
      <c r="W15" s="18">
        <f>V15/$V$59</f>
        <v>0</v>
      </c>
      <c r="X15" s="15">
        <v>0</v>
      </c>
      <c r="Y15" s="18">
        <f>X15/$X$59</f>
        <v>0</v>
      </c>
      <c r="Z15" s="19">
        <v>100000</v>
      </c>
      <c r="AA15" s="14">
        <f>Z15/$Z$59</f>
        <v>1.165783764801232E-2</v>
      </c>
      <c r="AB15" s="16">
        <v>0</v>
      </c>
      <c r="AC15" s="17">
        <f>AB15/$AB$59</f>
        <v>0</v>
      </c>
      <c r="AD15" s="19">
        <v>0</v>
      </c>
      <c r="AE15" s="17">
        <f>AD15/$AD$59</f>
        <v>0</v>
      </c>
      <c r="AF15" s="19">
        <v>0</v>
      </c>
      <c r="AG15" s="14">
        <f>AF15/$AF$59</f>
        <v>0</v>
      </c>
      <c r="AH15" s="19">
        <v>0</v>
      </c>
      <c r="AI15" s="17">
        <f>AH15/$AH$59</f>
        <v>0</v>
      </c>
      <c r="AJ15" s="19">
        <v>134334</v>
      </c>
      <c r="AK15" s="17">
        <f>AJ15/$AJ$59</f>
        <v>2.0119481057096121E-2</v>
      </c>
      <c r="AL15" s="19">
        <v>193066</v>
      </c>
      <c r="AM15" s="17">
        <f>AL15/$AL$59</f>
        <v>2.4186419004898475E-2</v>
      </c>
      <c r="AN15" s="19">
        <v>160077.39000000001</v>
      </c>
      <c r="AO15" s="17">
        <f>AN15/$AN$59</f>
        <v>1.9379971503640785E-2</v>
      </c>
    </row>
    <row r="16" spans="1:41" x14ac:dyDescent="0.15">
      <c r="A16" s="12" t="s">
        <v>18</v>
      </c>
      <c r="B16" s="12" t="s">
        <v>17</v>
      </c>
      <c r="C16" s="12" t="s">
        <v>19</v>
      </c>
      <c r="D16" s="13">
        <v>17533.349999999999</v>
      </c>
      <c r="E16" s="14">
        <f>D16/$D$59</f>
        <v>2.418464102882711E-3</v>
      </c>
      <c r="F16" s="15">
        <v>18162.54</v>
      </c>
      <c r="G16" s="14">
        <f>F16/$F$59</f>
        <v>3.5293901880498863E-3</v>
      </c>
      <c r="H16" s="16">
        <v>380.8</v>
      </c>
      <c r="I16" s="14">
        <f>H16/$H$59</f>
        <v>6.89074136755318E-5</v>
      </c>
      <c r="J16" s="16">
        <v>47632.89</v>
      </c>
      <c r="K16" s="17">
        <f>J16/$J$59</f>
        <v>7.2492869310021241E-3</v>
      </c>
      <c r="L16" s="15">
        <v>51083.98</v>
      </c>
      <c r="M16" s="14">
        <f>L16/$L$59</f>
        <v>8.7517870530321416E-3</v>
      </c>
      <c r="N16" s="15">
        <v>0</v>
      </c>
      <c r="O16" s="14">
        <f>N16/$N$59</f>
        <v>0</v>
      </c>
      <c r="P16" s="16">
        <v>0</v>
      </c>
      <c r="Q16" s="17">
        <f>P16/$P$59</f>
        <v>0</v>
      </c>
      <c r="R16" s="15">
        <v>0</v>
      </c>
      <c r="S16" s="18">
        <f>R16/$R$59</f>
        <v>0</v>
      </c>
      <c r="T16" s="15">
        <v>0</v>
      </c>
      <c r="U16" s="18">
        <f>T16/$T$59</f>
        <v>0</v>
      </c>
      <c r="V16" s="15">
        <v>0</v>
      </c>
      <c r="W16" s="18">
        <f>V16/$V$59</f>
        <v>0</v>
      </c>
      <c r="X16" s="15">
        <v>22564.14</v>
      </c>
      <c r="Y16" s="18">
        <f>X16/$X$59</f>
        <v>3.3373939125318801E-3</v>
      </c>
      <c r="Z16" s="19">
        <v>27927.57</v>
      </c>
      <c r="AA16" s="14">
        <f>Z16/$Z$59</f>
        <v>3.2557507696349946E-3</v>
      </c>
      <c r="AB16" s="19">
        <v>12087.4</v>
      </c>
      <c r="AC16" s="17">
        <f>AB16/$AB$59</f>
        <v>1.1200122311999716E-3</v>
      </c>
      <c r="AD16" s="19">
        <v>36881.31</v>
      </c>
      <c r="AE16" s="17">
        <f>AD16/$AD$59</f>
        <v>9.8358067464047738E-3</v>
      </c>
      <c r="AF16" s="19">
        <v>83134.52</v>
      </c>
      <c r="AG16" s="14">
        <f>AF16/$AF$59</f>
        <v>1.1739588908896538E-2</v>
      </c>
      <c r="AH16" s="19">
        <v>112550.59</v>
      </c>
      <c r="AI16" s="17">
        <f>AH16/$AH$59</f>
        <v>1.7041209079543724E-2</v>
      </c>
      <c r="AJ16" s="19">
        <v>175689.79</v>
      </c>
      <c r="AK16" s="17">
        <f>AJ16/$AJ$59</f>
        <v>2.6313423272069585E-2</v>
      </c>
      <c r="AL16" s="19">
        <v>175222.57</v>
      </c>
      <c r="AM16" s="17">
        <f>AL16/$AL$59</f>
        <v>2.1951076301032567E-2</v>
      </c>
      <c r="AN16" s="19">
        <v>26805</v>
      </c>
      <c r="AO16" s="17">
        <f>AN16/$AN$59</f>
        <v>3.2451811973889079E-3</v>
      </c>
    </row>
    <row r="17" spans="1:41" s="27" customFormat="1" x14ac:dyDescent="0.15">
      <c r="A17" s="20"/>
      <c r="B17" s="20"/>
      <c r="C17" s="21" t="s">
        <v>77</v>
      </c>
      <c r="D17" s="22">
        <f>SUM(D14:D16)</f>
        <v>17533.349999999999</v>
      </c>
      <c r="E17" s="23">
        <f>D17/$D$59</f>
        <v>2.418464102882711E-3</v>
      </c>
      <c r="F17" s="22">
        <f>SUM(F14:F16)</f>
        <v>18162.54</v>
      </c>
      <c r="G17" s="23">
        <f>F17/$F$59</f>
        <v>3.5293901880498863E-3</v>
      </c>
      <c r="H17" s="22">
        <f>SUM(H14:H16)</f>
        <v>380.8</v>
      </c>
      <c r="I17" s="23">
        <f>H17/$H$59</f>
        <v>6.89074136755318E-5</v>
      </c>
      <c r="J17" s="22">
        <f>SUM(J14:J16)</f>
        <v>56192.89</v>
      </c>
      <c r="K17" s="24">
        <f>J17/$J$59</f>
        <v>8.5520400524142018E-3</v>
      </c>
      <c r="L17" s="22">
        <f>SUM(L14:L16)</f>
        <v>201083.98</v>
      </c>
      <c r="M17" s="23">
        <f>L17/$L$59</f>
        <v>3.445002078413182E-2</v>
      </c>
      <c r="N17" s="22">
        <f>SUM(N14:N16)</f>
        <v>2015</v>
      </c>
      <c r="O17" s="23">
        <f>N17/$N$59</f>
        <v>2.6887023298047361E-4</v>
      </c>
      <c r="P17" s="22">
        <f>SUM(P14:P16)</f>
        <v>0</v>
      </c>
      <c r="Q17" s="24">
        <f>P17/$P$59</f>
        <v>0</v>
      </c>
      <c r="R17" s="22">
        <f>SUM(R14:R16)</f>
        <v>0</v>
      </c>
      <c r="S17" s="25">
        <f>R17/$R$59</f>
        <v>0</v>
      </c>
      <c r="T17" s="22">
        <f>SUM(T14:T16)</f>
        <v>124928.09</v>
      </c>
      <c r="U17" s="25">
        <f>T17/$T$59</f>
        <v>1.4527466614846864E-2</v>
      </c>
      <c r="V17" s="22">
        <f>SUM(V14:V16)</f>
        <v>56866.05</v>
      </c>
      <c r="W17" s="25">
        <f>V17/$V$59</f>
        <v>7.9522164089709021E-3</v>
      </c>
      <c r="X17" s="22">
        <f>SUM(X14:X16)</f>
        <v>22564.14</v>
      </c>
      <c r="Y17" s="25">
        <f>X17/$X$59</f>
        <v>3.3373939125318801E-3</v>
      </c>
      <c r="Z17" s="26">
        <f>SUM(Z15:Z16)</f>
        <v>127927.57</v>
      </c>
      <c r="AA17" s="23">
        <f>Z17/$Z$59</f>
        <v>1.4913588417647316E-2</v>
      </c>
      <c r="AB17" s="22">
        <f>SUM(AB15:AB16)</f>
        <v>12087.4</v>
      </c>
      <c r="AC17" s="24">
        <f>AB17/$AB$59</f>
        <v>1.1200122311999716E-3</v>
      </c>
      <c r="AD17" s="26">
        <f>SUM(AD15:AD16)</f>
        <v>36881.31</v>
      </c>
      <c r="AE17" s="24">
        <f>AD17/$AD$59</f>
        <v>9.8358067464047738E-3</v>
      </c>
      <c r="AF17" s="26">
        <f>SUM(AF15:AF16)</f>
        <v>83134.52</v>
      </c>
      <c r="AG17" s="23">
        <f>AF17/$AF$59</f>
        <v>1.1739588908896538E-2</v>
      </c>
      <c r="AH17" s="26">
        <f>SUM(AH15:AH16)</f>
        <v>112550.59</v>
      </c>
      <c r="AI17" s="24">
        <f>AH17/$AH$59</f>
        <v>1.7041209079543724E-2</v>
      </c>
      <c r="AJ17" s="26">
        <f>SUM(AJ15:AJ16)</f>
        <v>310023.79000000004</v>
      </c>
      <c r="AK17" s="24">
        <f>AJ17/$AJ$59</f>
        <v>4.6432904329165713E-2</v>
      </c>
      <c r="AL17" s="26">
        <f>SUM(AL15:AL16)</f>
        <v>368288.57</v>
      </c>
      <c r="AM17" s="24">
        <f>AL17/$AL$59</f>
        <v>4.6137495305931045E-2</v>
      </c>
      <c r="AN17" s="26">
        <f>SUM(AN15:AN16)</f>
        <v>186882.39</v>
      </c>
      <c r="AO17" s="24">
        <f>AN17/$AN$59</f>
        <v>2.2625152701029692E-2</v>
      </c>
    </row>
    <row r="18" spans="1:41" s="27" customFormat="1" x14ac:dyDescent="0.15">
      <c r="A18" s="20"/>
      <c r="B18" s="20"/>
      <c r="C18" s="21"/>
      <c r="D18" s="22"/>
      <c r="E18" s="14"/>
      <c r="F18" s="22"/>
      <c r="G18" s="14"/>
      <c r="H18" s="22"/>
      <c r="I18" s="14"/>
      <c r="J18" s="22"/>
      <c r="K18" s="17"/>
      <c r="L18" s="22"/>
      <c r="M18" s="14"/>
      <c r="N18" s="22"/>
      <c r="O18" s="14"/>
      <c r="P18" s="22"/>
      <c r="Q18" s="17"/>
      <c r="R18" s="22"/>
      <c r="S18" s="18"/>
      <c r="T18" s="22"/>
      <c r="U18" s="18"/>
      <c r="V18" s="22"/>
      <c r="W18" s="18"/>
      <c r="X18" s="22"/>
      <c r="Y18" s="18"/>
      <c r="Z18" s="21"/>
      <c r="AA18" s="14"/>
      <c r="AC18" s="17"/>
      <c r="AD18" s="21"/>
      <c r="AE18" s="17"/>
      <c r="AF18" s="19"/>
      <c r="AG18" s="14"/>
      <c r="AH18" s="26"/>
      <c r="AI18" s="24"/>
      <c r="AJ18" s="26"/>
      <c r="AK18" s="24"/>
      <c r="AL18" s="26"/>
      <c r="AM18" s="24"/>
      <c r="AN18" s="26"/>
      <c r="AO18" s="24"/>
    </row>
    <row r="19" spans="1:41" x14ac:dyDescent="0.15">
      <c r="A19" s="7">
        <v>13</v>
      </c>
      <c r="B19" s="12" t="s">
        <v>21</v>
      </c>
      <c r="C19" s="12" t="s">
        <v>82</v>
      </c>
      <c r="D19" s="16">
        <v>0</v>
      </c>
      <c r="E19" s="14">
        <f t="shared" ref="E19:E24" si="0">D19/$D$59</f>
        <v>0</v>
      </c>
      <c r="F19" s="28">
        <v>0</v>
      </c>
      <c r="G19" s="14">
        <f t="shared" ref="G19:G24" si="1">F19/$F$59</f>
        <v>0</v>
      </c>
      <c r="H19" s="16">
        <v>31996.03</v>
      </c>
      <c r="I19" s="14">
        <f t="shared" ref="I19:I24" si="2">H19/$H$59</f>
        <v>5.7898205755901409E-3</v>
      </c>
      <c r="J19" s="28">
        <v>0</v>
      </c>
      <c r="K19" s="17">
        <f t="shared" ref="K19:K24" si="3">J19/$J$59</f>
        <v>0</v>
      </c>
      <c r="L19" s="16">
        <v>0</v>
      </c>
      <c r="M19" s="14">
        <f t="shared" ref="M19:M24" si="4">L19/$L$59</f>
        <v>0</v>
      </c>
      <c r="N19" s="28">
        <v>0</v>
      </c>
      <c r="O19" s="14">
        <f t="shared" ref="O19:O24" si="5">N19/$N$59</f>
        <v>0</v>
      </c>
      <c r="P19" s="28"/>
      <c r="Q19" s="17">
        <f t="shared" ref="Q19:Q24" si="6">P19/$P$59</f>
        <v>0</v>
      </c>
      <c r="R19" s="28">
        <v>0</v>
      </c>
      <c r="S19" s="18">
        <f t="shared" ref="S19:S24" si="7">R19/$R$59</f>
        <v>0</v>
      </c>
      <c r="T19" s="16">
        <v>0</v>
      </c>
      <c r="U19" s="18">
        <f t="shared" ref="U19:U24" si="8">T19/$T$59</f>
        <v>0</v>
      </c>
      <c r="V19" s="28">
        <v>0</v>
      </c>
      <c r="W19" s="18">
        <f t="shared" ref="W19:W24" si="9">V19/$V$59</f>
        <v>0</v>
      </c>
      <c r="X19" s="28"/>
      <c r="Y19" s="18">
        <f t="shared" ref="Y19:Y24" si="10">X19/$X$59</f>
        <v>0</v>
      </c>
      <c r="Z19" s="19">
        <v>0</v>
      </c>
      <c r="AA19" s="14">
        <f>Z19/$Z$59</f>
        <v>0</v>
      </c>
      <c r="AB19" s="19">
        <v>0</v>
      </c>
      <c r="AC19" s="17">
        <f>AB19/$AB$59</f>
        <v>0</v>
      </c>
      <c r="AD19" s="19">
        <v>0</v>
      </c>
      <c r="AE19" s="17">
        <f>AD19/$AD$59</f>
        <v>0</v>
      </c>
      <c r="AF19" s="19">
        <v>0</v>
      </c>
      <c r="AG19" s="14">
        <f>AF19/$AF$59</f>
        <v>0</v>
      </c>
      <c r="AH19" s="19"/>
      <c r="AJ19" s="19"/>
      <c r="AL19" s="19"/>
      <c r="AN19" s="19"/>
    </row>
    <row r="20" spans="1:41" x14ac:dyDescent="0.15">
      <c r="A20" s="8" t="s">
        <v>95</v>
      </c>
      <c r="B20" s="29" t="s">
        <v>21</v>
      </c>
      <c r="C20" s="30" t="s">
        <v>96</v>
      </c>
      <c r="D20" s="13">
        <v>42652.11</v>
      </c>
      <c r="E20" s="14">
        <f t="shared" si="0"/>
        <v>5.8832223703516283E-3</v>
      </c>
      <c r="F20" s="15">
        <v>60650.19</v>
      </c>
      <c r="G20" s="14">
        <f t="shared" si="1"/>
        <v>1.17856965759944E-2</v>
      </c>
      <c r="H20" s="16">
        <v>0</v>
      </c>
      <c r="I20" s="14">
        <f t="shared" si="2"/>
        <v>0</v>
      </c>
      <c r="J20" s="16">
        <v>0</v>
      </c>
      <c r="K20" s="17">
        <f t="shared" si="3"/>
        <v>0</v>
      </c>
      <c r="L20" s="15">
        <v>422983.29</v>
      </c>
      <c r="M20" s="14">
        <f t="shared" si="4"/>
        <v>7.2466156338463428E-2</v>
      </c>
      <c r="N20" s="15">
        <v>870647.59</v>
      </c>
      <c r="O20" s="14">
        <f t="shared" si="5"/>
        <v>0.11617430291175575</v>
      </c>
      <c r="P20" s="16">
        <v>1171614.97</v>
      </c>
      <c r="Q20" s="17">
        <f t="shared" si="6"/>
        <v>0.23961810115736659</v>
      </c>
      <c r="R20" s="15">
        <v>1097455.49</v>
      </c>
      <c r="S20" s="18">
        <f t="shared" si="7"/>
        <v>0.17388573750525124</v>
      </c>
      <c r="T20" s="15">
        <v>412069.54</v>
      </c>
      <c r="U20" s="18">
        <f t="shared" si="8"/>
        <v>4.7918178252347447E-2</v>
      </c>
      <c r="V20" s="15">
        <v>89097.98</v>
      </c>
      <c r="W20" s="18">
        <f t="shared" si="9"/>
        <v>1.2459568029820272E-2</v>
      </c>
      <c r="X20" s="15">
        <v>57960.6</v>
      </c>
      <c r="Y20" s="18">
        <f t="shared" si="10"/>
        <v>8.5727775845520944E-3</v>
      </c>
      <c r="Z20" s="19"/>
      <c r="AA20" s="14">
        <v>0</v>
      </c>
      <c r="AB20" s="19"/>
      <c r="AD20" s="19"/>
      <c r="AF20" s="19"/>
      <c r="AG20" s="14"/>
      <c r="AH20" s="19"/>
      <c r="AJ20" s="19"/>
      <c r="AL20" s="19"/>
      <c r="AN20" s="19"/>
    </row>
    <row r="21" spans="1:41" x14ac:dyDescent="0.15">
      <c r="A21" s="12" t="s">
        <v>20</v>
      </c>
      <c r="B21" s="12" t="s">
        <v>21</v>
      </c>
      <c r="C21" s="12" t="s">
        <v>22</v>
      </c>
      <c r="D21" s="16">
        <v>0</v>
      </c>
      <c r="E21" s="14">
        <f t="shared" si="0"/>
        <v>0</v>
      </c>
      <c r="F21" s="15">
        <v>0</v>
      </c>
      <c r="G21" s="14">
        <f t="shared" si="1"/>
        <v>0</v>
      </c>
      <c r="H21" s="16">
        <v>0</v>
      </c>
      <c r="I21" s="14">
        <f t="shared" si="2"/>
        <v>0</v>
      </c>
      <c r="J21" s="16">
        <v>0</v>
      </c>
      <c r="K21" s="17">
        <f t="shared" si="3"/>
        <v>0</v>
      </c>
      <c r="L21" s="16">
        <v>0</v>
      </c>
      <c r="M21" s="14">
        <f t="shared" si="4"/>
        <v>0</v>
      </c>
      <c r="N21" s="15">
        <v>0</v>
      </c>
      <c r="O21" s="14">
        <f t="shared" si="5"/>
        <v>0</v>
      </c>
      <c r="P21" s="16">
        <v>0</v>
      </c>
      <c r="Q21" s="17">
        <f t="shared" si="6"/>
        <v>0</v>
      </c>
      <c r="R21" s="28">
        <v>0</v>
      </c>
      <c r="S21" s="18">
        <f t="shared" si="7"/>
        <v>0</v>
      </c>
      <c r="T21" s="16">
        <v>0</v>
      </c>
      <c r="U21" s="18">
        <f t="shared" si="8"/>
        <v>0</v>
      </c>
      <c r="V21" s="16">
        <v>0</v>
      </c>
      <c r="W21" s="18">
        <f t="shared" si="9"/>
        <v>0</v>
      </c>
      <c r="X21" s="16">
        <v>0</v>
      </c>
      <c r="Y21" s="18">
        <f t="shared" si="10"/>
        <v>0</v>
      </c>
      <c r="Z21" s="19">
        <v>114822.92</v>
      </c>
      <c r="AA21" s="14">
        <f>Z21/$Z$59</f>
        <v>1.3385869596307068E-2</v>
      </c>
      <c r="AB21" s="19">
        <v>18810.68</v>
      </c>
      <c r="AC21" s="17">
        <f>AB21/$AB$59</f>
        <v>1.7429878780538977E-3</v>
      </c>
      <c r="AD21" s="19">
        <v>0</v>
      </c>
      <c r="AE21" s="17">
        <f>AD21/$AD$59</f>
        <v>0</v>
      </c>
      <c r="AF21" s="19">
        <v>0</v>
      </c>
      <c r="AG21" s="14">
        <f>AF21/$AF$59</f>
        <v>0</v>
      </c>
      <c r="AH21" s="19">
        <v>0</v>
      </c>
      <c r="AI21" s="17">
        <f>AH21/$AH$59</f>
        <v>0</v>
      </c>
      <c r="AJ21" s="19">
        <v>0</v>
      </c>
      <c r="AK21" s="17">
        <f>AJ21/$AJ$59</f>
        <v>0</v>
      </c>
      <c r="AL21" s="19">
        <v>0</v>
      </c>
      <c r="AM21" s="17">
        <f>AL21/$AL$59</f>
        <v>0</v>
      </c>
      <c r="AN21" s="19">
        <v>61800.62</v>
      </c>
      <c r="AO21" s="17">
        <f>AN21/$AN$59</f>
        <v>7.4819701552313704E-3</v>
      </c>
    </row>
    <row r="22" spans="1:41" x14ac:dyDescent="0.15">
      <c r="A22" s="29" t="s">
        <v>97</v>
      </c>
      <c r="B22" s="29" t="s">
        <v>21</v>
      </c>
      <c r="C22" s="30" t="s">
        <v>98</v>
      </c>
      <c r="D22" s="13">
        <v>0</v>
      </c>
      <c r="E22" s="14">
        <f t="shared" si="0"/>
        <v>0</v>
      </c>
      <c r="F22" s="15">
        <v>0</v>
      </c>
      <c r="G22" s="14">
        <f t="shared" si="1"/>
        <v>0</v>
      </c>
      <c r="H22" s="31">
        <v>0</v>
      </c>
      <c r="I22" s="14">
        <f t="shared" si="2"/>
        <v>0</v>
      </c>
      <c r="J22" s="16">
        <v>0</v>
      </c>
      <c r="K22" s="17">
        <f t="shared" si="3"/>
        <v>0</v>
      </c>
      <c r="L22" s="15">
        <v>0</v>
      </c>
      <c r="M22" s="14">
        <f t="shared" si="4"/>
        <v>0</v>
      </c>
      <c r="N22" s="15">
        <v>0</v>
      </c>
      <c r="O22" s="14">
        <f t="shared" si="5"/>
        <v>0</v>
      </c>
      <c r="P22" s="16">
        <v>0</v>
      </c>
      <c r="Q22" s="17">
        <f t="shared" si="6"/>
        <v>0</v>
      </c>
      <c r="R22" s="31">
        <v>0</v>
      </c>
      <c r="S22" s="18">
        <f t="shared" si="7"/>
        <v>0</v>
      </c>
      <c r="T22" s="15">
        <v>188.42</v>
      </c>
      <c r="U22" s="18">
        <f t="shared" si="8"/>
        <v>2.1910726879514816E-5</v>
      </c>
      <c r="V22" s="15">
        <v>61145</v>
      </c>
      <c r="W22" s="18">
        <f t="shared" si="9"/>
        <v>8.5505898919746616E-3</v>
      </c>
      <c r="X22" s="15">
        <v>0</v>
      </c>
      <c r="Y22" s="18">
        <f t="shared" si="10"/>
        <v>0</v>
      </c>
      <c r="Z22" s="19"/>
      <c r="AA22" s="14">
        <v>0</v>
      </c>
      <c r="AB22" s="19"/>
      <c r="AD22" s="19"/>
      <c r="AF22" s="19"/>
      <c r="AG22" s="14"/>
      <c r="AH22" s="19"/>
      <c r="AJ22" s="19"/>
      <c r="AL22" s="19"/>
      <c r="AN22" s="19"/>
    </row>
    <row r="23" spans="1:41" x14ac:dyDescent="0.15">
      <c r="A23" s="12" t="s">
        <v>23</v>
      </c>
      <c r="B23" s="12" t="s">
        <v>21</v>
      </c>
      <c r="C23" s="12" t="s">
        <v>24</v>
      </c>
      <c r="D23" s="13">
        <v>0</v>
      </c>
      <c r="E23" s="14">
        <f t="shared" si="0"/>
        <v>0</v>
      </c>
      <c r="F23" s="28">
        <v>0</v>
      </c>
      <c r="G23" s="14">
        <f t="shared" si="1"/>
        <v>0</v>
      </c>
      <c r="H23" s="28">
        <v>0</v>
      </c>
      <c r="I23" s="14">
        <f t="shared" si="2"/>
        <v>0</v>
      </c>
      <c r="J23" s="28">
        <v>0</v>
      </c>
      <c r="K23" s="17">
        <f t="shared" si="3"/>
        <v>0</v>
      </c>
      <c r="L23" s="16">
        <v>0</v>
      </c>
      <c r="M23" s="14">
        <f t="shared" si="4"/>
        <v>0</v>
      </c>
      <c r="N23" s="15">
        <v>0</v>
      </c>
      <c r="O23" s="14">
        <f t="shared" si="5"/>
        <v>0</v>
      </c>
      <c r="P23" s="28"/>
      <c r="Q23" s="17">
        <f t="shared" si="6"/>
        <v>0</v>
      </c>
      <c r="R23" s="28">
        <v>0</v>
      </c>
      <c r="S23" s="18">
        <f t="shared" si="7"/>
        <v>0</v>
      </c>
      <c r="T23" s="15">
        <v>0</v>
      </c>
      <c r="U23" s="18">
        <f t="shared" si="8"/>
        <v>0</v>
      </c>
      <c r="V23" s="15">
        <v>0</v>
      </c>
      <c r="W23" s="18">
        <f t="shared" si="9"/>
        <v>0</v>
      </c>
      <c r="X23" s="15">
        <v>21398.55</v>
      </c>
      <c r="Y23" s="18">
        <f t="shared" si="10"/>
        <v>3.1649950100916349E-3</v>
      </c>
      <c r="Z23" s="19">
        <v>65750</v>
      </c>
      <c r="AA23" s="14">
        <f>Z23/$Z$59</f>
        <v>7.6650282535681005E-3</v>
      </c>
      <c r="AB23" s="19">
        <v>61167.53</v>
      </c>
      <c r="AC23" s="17">
        <f>AB23/$AB$59</f>
        <v>5.6677516878974139E-3</v>
      </c>
      <c r="AD23" s="19">
        <v>7050</v>
      </c>
      <c r="AE23" s="17">
        <f>AD23/$AD$59</f>
        <v>1.8801511541253189E-3</v>
      </c>
      <c r="AF23" s="19">
        <v>55219.09</v>
      </c>
      <c r="AG23" s="14">
        <f>AF23/$AF$59</f>
        <v>7.7975961913698379E-3</v>
      </c>
      <c r="AH23" s="19">
        <v>202518.54</v>
      </c>
      <c r="AI23" s="17">
        <f>AH23/$AH$59</f>
        <v>3.0663195835969756E-2</v>
      </c>
      <c r="AJ23" s="19">
        <v>97749.86</v>
      </c>
      <c r="AK23" s="17">
        <f>AJ23/$AJ$59</f>
        <v>1.4640198733037041E-2</v>
      </c>
      <c r="AL23" s="19">
        <v>8500</v>
      </c>
      <c r="AM23" s="17">
        <f>AL23/$AL$59</f>
        <v>1.064840839617732E-3</v>
      </c>
      <c r="AN23" s="19">
        <v>49846.53</v>
      </c>
      <c r="AO23" s="17">
        <f>AN23/$AN$59</f>
        <v>6.0347331434837575E-3</v>
      </c>
    </row>
    <row r="24" spans="1:41" s="27" customFormat="1" x14ac:dyDescent="0.15">
      <c r="A24" s="20"/>
      <c r="B24" s="20"/>
      <c r="C24" s="21" t="s">
        <v>76</v>
      </c>
      <c r="D24" s="22">
        <f>SUM(D19:D23)</f>
        <v>42652.11</v>
      </c>
      <c r="E24" s="23">
        <f t="shared" si="0"/>
        <v>5.8832223703516283E-3</v>
      </c>
      <c r="F24" s="22">
        <f>SUM(F19:F23)</f>
        <v>60650.19</v>
      </c>
      <c r="G24" s="23">
        <f t="shared" si="1"/>
        <v>1.17856965759944E-2</v>
      </c>
      <c r="H24" s="22">
        <f>SUM(H19:H23)</f>
        <v>31996.03</v>
      </c>
      <c r="I24" s="23">
        <f t="shared" si="2"/>
        <v>5.7898205755901409E-3</v>
      </c>
      <c r="J24" s="22">
        <f>SUM(J19:J23)</f>
        <v>0</v>
      </c>
      <c r="K24" s="24">
        <f t="shared" si="3"/>
        <v>0</v>
      </c>
      <c r="L24" s="32">
        <f>SUM(L19:L23)</f>
        <v>422983.29</v>
      </c>
      <c r="M24" s="23">
        <f t="shared" si="4"/>
        <v>7.2466156338463428E-2</v>
      </c>
      <c r="N24" s="22">
        <f>SUM(N19:N23)</f>
        <v>870647.59</v>
      </c>
      <c r="O24" s="23">
        <f t="shared" si="5"/>
        <v>0.11617430291175575</v>
      </c>
      <c r="P24" s="22">
        <f>SUM(P19:P23)</f>
        <v>1171614.97</v>
      </c>
      <c r="Q24" s="24">
        <f t="shared" si="6"/>
        <v>0.23961810115736659</v>
      </c>
      <c r="R24" s="22">
        <f>SUM(R19:R23)</f>
        <v>1097455.49</v>
      </c>
      <c r="S24" s="25">
        <f t="shared" si="7"/>
        <v>0.17388573750525124</v>
      </c>
      <c r="T24" s="22">
        <f>SUM(T19:T23)</f>
        <v>412257.95999999996</v>
      </c>
      <c r="U24" s="25">
        <f t="shared" si="8"/>
        <v>4.7940088979226955E-2</v>
      </c>
      <c r="V24" s="22">
        <f>SUM(V20:V23)</f>
        <v>150242.97999999998</v>
      </c>
      <c r="W24" s="25">
        <f t="shared" si="9"/>
        <v>2.1010157921794934E-2</v>
      </c>
      <c r="X24" s="22">
        <f>SUM(X20:X23)</f>
        <v>79359.149999999994</v>
      </c>
      <c r="Y24" s="25">
        <f t="shared" si="10"/>
        <v>1.1737772594643729E-2</v>
      </c>
      <c r="Z24" s="26">
        <f>SUM(Z19:Z23)</f>
        <v>180572.91999999998</v>
      </c>
      <c r="AA24" s="23">
        <f>Z24/$Z$59</f>
        <v>2.1050897849875166E-2</v>
      </c>
      <c r="AB24" s="26">
        <f>SUM(AB19:AB23)</f>
        <v>79978.209999999992</v>
      </c>
      <c r="AC24" s="24">
        <f>AB24/$AB$59</f>
        <v>7.4107395659513114E-3</v>
      </c>
      <c r="AD24" s="26">
        <f>SUM(AD19:AD23)</f>
        <v>7050</v>
      </c>
      <c r="AE24" s="24">
        <f>AD24/$AD$59</f>
        <v>1.8801511541253189E-3</v>
      </c>
      <c r="AF24" s="26">
        <f>SUM(AF19:AF23)</f>
        <v>55219.09</v>
      </c>
      <c r="AG24" s="23">
        <f>AF24/$AF$59</f>
        <v>7.7975961913698379E-3</v>
      </c>
      <c r="AH24" s="26">
        <f>SUM(AH21:AH23)</f>
        <v>202518.54</v>
      </c>
      <c r="AI24" s="24">
        <f>AH24/$AH$59</f>
        <v>3.0663195835969756E-2</v>
      </c>
      <c r="AJ24" s="26">
        <f>SUM(AJ21:AJ23)</f>
        <v>97749.86</v>
      </c>
      <c r="AK24" s="24">
        <f>AJ24/$AJ$59</f>
        <v>1.4640198733037041E-2</v>
      </c>
      <c r="AL24" s="26">
        <f>SUM(AL21:AL23)</f>
        <v>8500</v>
      </c>
      <c r="AM24" s="24">
        <f>AL24/$AL$59</f>
        <v>1.064840839617732E-3</v>
      </c>
      <c r="AN24" s="26">
        <f>SUM(AN21:AN23)</f>
        <v>111647.15</v>
      </c>
      <c r="AO24" s="24">
        <f>AN24/$AN$59</f>
        <v>1.3516703298715127E-2</v>
      </c>
    </row>
    <row r="25" spans="1:41" x14ac:dyDescent="0.15">
      <c r="A25" s="12"/>
      <c r="B25" s="12"/>
      <c r="C25" s="12"/>
      <c r="E25" s="14"/>
      <c r="F25" s="28"/>
      <c r="G25" s="14"/>
      <c r="H25" s="28"/>
      <c r="I25" s="14"/>
      <c r="J25" s="28"/>
      <c r="M25" s="14"/>
      <c r="N25" s="28"/>
      <c r="O25" s="14"/>
      <c r="P25" s="28"/>
      <c r="R25" s="28"/>
      <c r="S25" s="18"/>
      <c r="U25" s="18"/>
      <c r="V25" s="28"/>
      <c r="W25" s="18"/>
      <c r="X25" s="28"/>
      <c r="Y25" s="18"/>
      <c r="Z25" s="12"/>
      <c r="AA25" s="14"/>
      <c r="AD25" s="12"/>
      <c r="AF25" s="19"/>
      <c r="AG25" s="14"/>
      <c r="AH25" s="19"/>
      <c r="AJ25" s="19"/>
      <c r="AL25" s="19"/>
      <c r="AN25" s="19"/>
    </row>
    <row r="26" spans="1:41" x14ac:dyDescent="0.15">
      <c r="A26" s="12" t="s">
        <v>26</v>
      </c>
      <c r="B26" s="12" t="s">
        <v>25</v>
      </c>
      <c r="C26" s="12" t="s">
        <v>27</v>
      </c>
      <c r="D26" s="13">
        <v>0</v>
      </c>
      <c r="E26" s="14">
        <f t="shared" ref="E26:E41" si="11">D26/$D$59</f>
        <v>0</v>
      </c>
      <c r="F26" s="15">
        <v>0</v>
      </c>
      <c r="G26" s="14">
        <f t="shared" ref="G26:G38" si="12">F26/$F$59</f>
        <v>0</v>
      </c>
      <c r="H26" s="16">
        <v>0</v>
      </c>
      <c r="I26" s="14">
        <f t="shared" ref="I26:I38" si="13">H26/$H$59</f>
        <v>0</v>
      </c>
      <c r="J26" s="16">
        <v>0</v>
      </c>
      <c r="K26" s="17">
        <f t="shared" ref="K26:K38" si="14">J26/$J$59</f>
        <v>0</v>
      </c>
      <c r="L26" s="15">
        <v>0</v>
      </c>
      <c r="M26" s="14">
        <f t="shared" ref="M26:M38" si="15">L26/$L$59</f>
        <v>0</v>
      </c>
      <c r="N26" s="15">
        <v>0</v>
      </c>
      <c r="O26" s="14">
        <f t="shared" ref="O26:O38" si="16">N26/$N$59</f>
        <v>0</v>
      </c>
      <c r="P26" s="16">
        <v>0</v>
      </c>
      <c r="Q26" s="17">
        <f t="shared" ref="Q26:Q38" si="17">P26/$P$59</f>
        <v>0</v>
      </c>
      <c r="R26" s="15">
        <v>0</v>
      </c>
      <c r="S26" s="18">
        <f t="shared" ref="S26:S38" si="18">R26/$R$59</f>
        <v>0</v>
      </c>
      <c r="T26" s="15">
        <v>0</v>
      </c>
      <c r="U26" s="18">
        <f t="shared" ref="U26:U38" si="19">T26/$T$59</f>
        <v>0</v>
      </c>
      <c r="V26" s="15">
        <v>0</v>
      </c>
      <c r="W26" s="18">
        <f t="shared" ref="W26:W38" si="20">V26/$V$59</f>
        <v>0</v>
      </c>
      <c r="X26" s="15">
        <v>0</v>
      </c>
      <c r="Y26" s="18">
        <f t="shared" ref="Y26:Y38" si="21">X26/$X$59</f>
        <v>0</v>
      </c>
      <c r="Z26" s="19">
        <v>0</v>
      </c>
      <c r="AA26" s="14">
        <f t="shared" ref="AA26:AA38" si="22">Z26/$Z$59</f>
        <v>0</v>
      </c>
      <c r="AB26" s="19">
        <v>0</v>
      </c>
      <c r="AC26" s="17">
        <f t="shared" ref="AC26:AC38" si="23">AB26/$AB$59</f>
        <v>0</v>
      </c>
      <c r="AD26" s="19">
        <v>134090.20000000001</v>
      </c>
      <c r="AE26" s="17">
        <f t="shared" ref="AE26:AE38" si="24">AD26/$AD$59</f>
        <v>3.5760261600977991E-2</v>
      </c>
      <c r="AF26" s="19">
        <v>243511.16</v>
      </c>
      <c r="AG26" s="14">
        <f t="shared" ref="AG26:AG38" si="25">AF26/$AF$59</f>
        <v>3.4386689345515316E-2</v>
      </c>
      <c r="AH26" s="19">
        <v>903402.03</v>
      </c>
      <c r="AI26" s="17">
        <f t="shared" ref="AI26:AI38" si="26">AH26/$AH$59</f>
        <v>0.13678349332610548</v>
      </c>
      <c r="AJ26" s="19">
        <v>157978.76999999999</v>
      </c>
      <c r="AK26" s="17">
        <f t="shared" ref="AK26:AK38" si="27">AJ26/$AJ$59</f>
        <v>2.3660807170473183E-2</v>
      </c>
      <c r="AL26" s="19">
        <v>197868.57</v>
      </c>
      <c r="AM26" s="17">
        <f t="shared" ref="AM26:AM38" si="28">AL26/$AL$59</f>
        <v>2.4788062848559996E-2</v>
      </c>
      <c r="AN26" s="19">
        <v>936730.14</v>
      </c>
      <c r="AO26" s="17">
        <f t="shared" ref="AO26:AO38" si="29">AN26/$AN$59</f>
        <v>0.11340641810690093</v>
      </c>
    </row>
    <row r="27" spans="1:41" x14ac:dyDescent="0.15">
      <c r="A27" s="12" t="s">
        <v>28</v>
      </c>
      <c r="B27" s="12" t="s">
        <v>25</v>
      </c>
      <c r="C27" s="12" t="s">
        <v>119</v>
      </c>
      <c r="D27" s="13">
        <v>161366.57999999999</v>
      </c>
      <c r="E27" s="14">
        <f t="shared" si="11"/>
        <v>2.225811274713339E-2</v>
      </c>
      <c r="F27" s="15">
        <v>0</v>
      </c>
      <c r="G27" s="14">
        <f t="shared" si="12"/>
        <v>0</v>
      </c>
      <c r="H27" s="16">
        <v>0</v>
      </c>
      <c r="I27" s="14">
        <f t="shared" si="13"/>
        <v>0</v>
      </c>
      <c r="J27" s="16">
        <v>0</v>
      </c>
      <c r="K27" s="17">
        <f t="shared" si="14"/>
        <v>0</v>
      </c>
      <c r="L27" s="15">
        <v>0</v>
      </c>
      <c r="M27" s="14">
        <f t="shared" si="15"/>
        <v>0</v>
      </c>
      <c r="N27" s="15">
        <v>0</v>
      </c>
      <c r="O27" s="14">
        <f t="shared" si="16"/>
        <v>0</v>
      </c>
      <c r="P27" s="16">
        <v>0</v>
      </c>
      <c r="Q27" s="17">
        <f t="shared" si="17"/>
        <v>0</v>
      </c>
      <c r="R27" s="15">
        <v>0</v>
      </c>
      <c r="S27" s="18">
        <f t="shared" si="18"/>
        <v>0</v>
      </c>
      <c r="T27" s="15">
        <v>0</v>
      </c>
      <c r="U27" s="18">
        <f t="shared" si="19"/>
        <v>0</v>
      </c>
      <c r="V27" s="15">
        <v>0</v>
      </c>
      <c r="W27" s="18">
        <f t="shared" si="20"/>
        <v>0</v>
      </c>
      <c r="X27" s="15">
        <v>0</v>
      </c>
      <c r="Y27" s="18">
        <f t="shared" si="21"/>
        <v>0</v>
      </c>
      <c r="Z27" s="19">
        <v>0</v>
      </c>
      <c r="AA27" s="14">
        <f t="shared" si="22"/>
        <v>0</v>
      </c>
      <c r="AB27" s="19">
        <v>13206</v>
      </c>
      <c r="AC27" s="17">
        <f t="shared" si="23"/>
        <v>1.2236611285493014E-3</v>
      </c>
      <c r="AD27" s="19">
        <v>70361.7</v>
      </c>
      <c r="AE27" s="17">
        <f t="shared" si="24"/>
        <v>1.8764628576059494E-2</v>
      </c>
      <c r="AF27" s="19">
        <v>22377.17</v>
      </c>
      <c r="AG27" s="14">
        <f t="shared" si="25"/>
        <v>3.1599241415538612E-3</v>
      </c>
      <c r="AH27" s="19">
        <v>0</v>
      </c>
      <c r="AI27" s="17">
        <f t="shared" si="26"/>
        <v>0</v>
      </c>
      <c r="AJ27" s="19">
        <v>55178.3</v>
      </c>
      <c r="AK27" s="17">
        <f t="shared" si="27"/>
        <v>8.2641681302780146E-3</v>
      </c>
      <c r="AL27" s="19">
        <v>144821.70000000001</v>
      </c>
      <c r="AM27" s="17">
        <f t="shared" si="28"/>
        <v>1.8142595367396153E-2</v>
      </c>
      <c r="AN27" s="19">
        <v>0</v>
      </c>
      <c r="AO27" s="17">
        <f t="shared" si="29"/>
        <v>0</v>
      </c>
    </row>
    <row r="28" spans="1:41" x14ac:dyDescent="0.15">
      <c r="A28" s="12" t="s">
        <v>29</v>
      </c>
      <c r="B28" s="12" t="s">
        <v>25</v>
      </c>
      <c r="C28" s="12" t="s">
        <v>30</v>
      </c>
      <c r="D28" s="13">
        <v>542445.81000000006</v>
      </c>
      <c r="E28" s="14">
        <f t="shared" si="11"/>
        <v>7.4822308300703272E-2</v>
      </c>
      <c r="F28" s="15">
        <v>162324.56</v>
      </c>
      <c r="G28" s="14">
        <f t="shared" si="12"/>
        <v>3.1543314390141193E-2</v>
      </c>
      <c r="H28" s="16">
        <v>458183.24</v>
      </c>
      <c r="I28" s="14">
        <f t="shared" si="13"/>
        <v>8.2910247000723386E-2</v>
      </c>
      <c r="J28" s="16">
        <v>156824.91</v>
      </c>
      <c r="K28" s="17">
        <f t="shared" si="14"/>
        <v>2.3867306193652838E-2</v>
      </c>
      <c r="L28" s="15">
        <v>129889.91</v>
      </c>
      <c r="M28" s="14">
        <f t="shared" si="15"/>
        <v>2.2252941776610007E-2</v>
      </c>
      <c r="N28" s="15">
        <v>29740.5</v>
      </c>
      <c r="O28" s="14">
        <f t="shared" si="16"/>
        <v>3.968404547868871E-3</v>
      </c>
      <c r="P28" s="16">
        <v>230000</v>
      </c>
      <c r="Q28" s="17">
        <f t="shared" si="17"/>
        <v>4.7039483684810139E-2</v>
      </c>
      <c r="R28" s="15">
        <v>0</v>
      </c>
      <c r="S28" s="18">
        <f t="shared" si="18"/>
        <v>0</v>
      </c>
      <c r="T28" s="15">
        <v>15300</v>
      </c>
      <c r="U28" s="18">
        <f t="shared" si="19"/>
        <v>1.7791854434591693E-3</v>
      </c>
      <c r="V28" s="15">
        <v>216014.11</v>
      </c>
      <c r="W28" s="18">
        <f t="shared" si="20"/>
        <v>3.0207671362988023E-2</v>
      </c>
      <c r="X28" s="15">
        <v>12878</v>
      </c>
      <c r="Y28" s="18">
        <f t="shared" si="21"/>
        <v>1.9047461505550644E-3</v>
      </c>
      <c r="Z28" s="19">
        <v>25458.55</v>
      </c>
      <c r="AA28" s="14">
        <f t="shared" si="22"/>
        <v>2.9679164265380407E-3</v>
      </c>
      <c r="AB28" s="19">
        <v>78107.45</v>
      </c>
      <c r="AC28" s="17">
        <f t="shared" si="23"/>
        <v>7.2373959120936035E-3</v>
      </c>
      <c r="AD28" s="19">
        <v>0</v>
      </c>
      <c r="AE28" s="17">
        <f t="shared" si="24"/>
        <v>0</v>
      </c>
      <c r="AF28" s="19">
        <v>25457.85</v>
      </c>
      <c r="AG28" s="14">
        <f t="shared" si="25"/>
        <v>3.5949530171624456E-3</v>
      </c>
      <c r="AH28" s="19">
        <v>474856.58</v>
      </c>
      <c r="AI28" s="17">
        <f t="shared" si="26"/>
        <v>7.1897715174812332E-2</v>
      </c>
      <c r="AJ28" s="19">
        <v>94152.56</v>
      </c>
      <c r="AK28" s="17">
        <f t="shared" si="27"/>
        <v>1.4101423670828724E-2</v>
      </c>
      <c r="AL28" s="19">
        <v>419778.9</v>
      </c>
      <c r="AM28" s="17">
        <f t="shared" si="28"/>
        <v>5.2587966627036228E-2</v>
      </c>
      <c r="AN28" s="19">
        <v>837780.89</v>
      </c>
      <c r="AO28" s="17">
        <f t="shared" si="29"/>
        <v>0.10142700211750587</v>
      </c>
    </row>
    <row r="29" spans="1:41" x14ac:dyDescent="0.15">
      <c r="A29" s="12" t="s">
        <v>31</v>
      </c>
      <c r="B29" s="12" t="s">
        <v>25</v>
      </c>
      <c r="C29" s="12" t="s">
        <v>32</v>
      </c>
      <c r="D29" s="13">
        <v>139252.07999999999</v>
      </c>
      <c r="E29" s="14">
        <f t="shared" si="11"/>
        <v>1.9207747334750717E-2</v>
      </c>
      <c r="F29" s="15">
        <v>41907.300000000003</v>
      </c>
      <c r="G29" s="14">
        <f t="shared" si="12"/>
        <v>8.1435313247851353E-3</v>
      </c>
      <c r="H29" s="16">
        <v>112600.97</v>
      </c>
      <c r="I29" s="14">
        <f t="shared" si="13"/>
        <v>2.0375634506449962E-2</v>
      </c>
      <c r="J29" s="16">
        <v>0</v>
      </c>
      <c r="K29" s="17">
        <f t="shared" si="14"/>
        <v>0</v>
      </c>
      <c r="L29" s="15">
        <v>983822.69</v>
      </c>
      <c r="M29" s="14">
        <f t="shared" si="15"/>
        <v>0.16855003625052811</v>
      </c>
      <c r="N29" s="15">
        <v>259456.64000000001</v>
      </c>
      <c r="O29" s="14">
        <f t="shared" si="16"/>
        <v>3.462043039460589E-2</v>
      </c>
      <c r="P29" s="16">
        <v>0</v>
      </c>
      <c r="Q29" s="17">
        <f t="shared" si="17"/>
        <v>0</v>
      </c>
      <c r="R29" s="15">
        <v>0</v>
      </c>
      <c r="S29" s="18">
        <f t="shared" si="18"/>
        <v>0</v>
      </c>
      <c r="T29" s="15">
        <v>0</v>
      </c>
      <c r="U29" s="18">
        <f t="shared" si="19"/>
        <v>0</v>
      </c>
      <c r="V29" s="15">
        <v>0</v>
      </c>
      <c r="W29" s="18">
        <f t="shared" si="20"/>
        <v>0</v>
      </c>
      <c r="X29" s="15">
        <v>0</v>
      </c>
      <c r="Y29" s="18">
        <f t="shared" si="21"/>
        <v>0</v>
      </c>
      <c r="Z29" s="19">
        <v>0</v>
      </c>
      <c r="AA29" s="14">
        <f t="shared" si="22"/>
        <v>0</v>
      </c>
      <c r="AB29" s="19">
        <v>5600</v>
      </c>
      <c r="AC29" s="17">
        <f t="shared" si="23"/>
        <v>5.188931031255556E-4</v>
      </c>
      <c r="AD29" s="19">
        <v>0</v>
      </c>
      <c r="AE29" s="17">
        <f t="shared" si="24"/>
        <v>0</v>
      </c>
      <c r="AF29" s="19">
        <v>33900</v>
      </c>
      <c r="AG29" s="14">
        <f t="shared" si="25"/>
        <v>4.7870856054932727E-3</v>
      </c>
      <c r="AH29" s="19">
        <v>10500</v>
      </c>
      <c r="AI29" s="17">
        <f t="shared" si="26"/>
        <v>1.5897979329580513E-3</v>
      </c>
      <c r="AJ29" s="19">
        <v>61404.959999999999</v>
      </c>
      <c r="AK29" s="17">
        <f t="shared" si="27"/>
        <v>9.1967478786587533E-3</v>
      </c>
      <c r="AL29" s="19">
        <v>607219.26</v>
      </c>
      <c r="AM29" s="17">
        <f t="shared" si="28"/>
        <v>7.6069631370642099E-2</v>
      </c>
      <c r="AN29" s="19">
        <v>234930.9</v>
      </c>
      <c r="AO29" s="17">
        <f t="shared" si="29"/>
        <v>2.844220628112866E-2</v>
      </c>
    </row>
    <row r="30" spans="1:41" x14ac:dyDescent="0.15">
      <c r="A30" s="12" t="s">
        <v>33</v>
      </c>
      <c r="B30" s="12" t="s">
        <v>25</v>
      </c>
      <c r="C30" s="12" t="s">
        <v>34</v>
      </c>
      <c r="D30" s="13">
        <v>217557.31</v>
      </c>
      <c r="E30" s="14">
        <f t="shared" si="11"/>
        <v>3.0008785802754519E-2</v>
      </c>
      <c r="F30" s="15">
        <v>30619</v>
      </c>
      <c r="G30" s="14">
        <f t="shared" si="12"/>
        <v>5.9499606425037176E-3</v>
      </c>
      <c r="H30" s="16">
        <v>87408.15</v>
      </c>
      <c r="I30" s="14">
        <f t="shared" si="13"/>
        <v>1.581688432421989E-2</v>
      </c>
      <c r="J30" s="16">
        <v>206744.16</v>
      </c>
      <c r="K30" s="17">
        <f t="shared" si="14"/>
        <v>3.1464556048331566E-2</v>
      </c>
      <c r="L30" s="15">
        <v>397663.8</v>
      </c>
      <c r="M30" s="14">
        <f t="shared" si="15"/>
        <v>6.8128381858648501E-2</v>
      </c>
      <c r="N30" s="15">
        <v>183298.04</v>
      </c>
      <c r="O30" s="14">
        <f t="shared" si="16"/>
        <v>2.4458256436557899E-2</v>
      </c>
      <c r="P30" s="16">
        <v>13175.25</v>
      </c>
      <c r="Q30" s="17">
        <f t="shared" si="17"/>
        <v>2.6945954670360641E-3</v>
      </c>
      <c r="R30" s="15">
        <v>88182.88</v>
      </c>
      <c r="S30" s="18">
        <f t="shared" si="18"/>
        <v>1.3972088402543843E-2</v>
      </c>
      <c r="T30" s="15">
        <v>0</v>
      </c>
      <c r="U30" s="18">
        <f t="shared" si="19"/>
        <v>0</v>
      </c>
      <c r="V30" s="15">
        <v>0</v>
      </c>
      <c r="W30" s="18">
        <f t="shared" si="20"/>
        <v>0</v>
      </c>
      <c r="X30" s="15">
        <v>6975</v>
      </c>
      <c r="Y30" s="18">
        <f t="shared" si="21"/>
        <v>1.0316512191428462E-3</v>
      </c>
      <c r="Z30" s="19">
        <v>9526.58</v>
      </c>
      <c r="AA30" s="14">
        <f t="shared" si="22"/>
        <v>1.110593229808012E-3</v>
      </c>
      <c r="AB30" s="19">
        <v>288295.82</v>
      </c>
      <c r="AC30" s="17">
        <f t="shared" si="23"/>
        <v>2.6713341546058329E-2</v>
      </c>
      <c r="AD30" s="19">
        <v>14673.43</v>
      </c>
      <c r="AE30" s="17">
        <f t="shared" si="24"/>
        <v>3.9132292694293727E-3</v>
      </c>
      <c r="AF30" s="19">
        <v>163052.01999999999</v>
      </c>
      <c r="AG30" s="14">
        <f t="shared" si="25"/>
        <v>2.3024896102908591E-2</v>
      </c>
      <c r="AH30" s="19">
        <v>125846.48</v>
      </c>
      <c r="AI30" s="17">
        <f t="shared" si="26"/>
        <v>1.9054330835623499E-2</v>
      </c>
      <c r="AJ30" s="19">
        <v>353785.99</v>
      </c>
      <c r="AK30" s="17">
        <f t="shared" si="27"/>
        <v>5.2987259547627535E-2</v>
      </c>
      <c r="AL30" s="19">
        <v>222301.41</v>
      </c>
      <c r="AM30" s="17">
        <f t="shared" si="28"/>
        <v>2.7848896479130081E-2</v>
      </c>
      <c r="AN30" s="19">
        <v>216736.77</v>
      </c>
      <c r="AO30" s="17">
        <f t="shared" si="29"/>
        <v>2.6239510941496149E-2</v>
      </c>
    </row>
    <row r="31" spans="1:41" x14ac:dyDescent="0.15">
      <c r="A31" s="12" t="s">
        <v>35</v>
      </c>
      <c r="B31" s="12" t="s">
        <v>25</v>
      </c>
      <c r="C31" s="12" t="s">
        <v>36</v>
      </c>
      <c r="D31" s="13">
        <v>1367434.17</v>
      </c>
      <c r="E31" s="14">
        <f t="shared" si="11"/>
        <v>0.18861714693428322</v>
      </c>
      <c r="F31" s="15">
        <v>639201.36</v>
      </c>
      <c r="G31" s="14">
        <f t="shared" si="12"/>
        <v>0.12421120659181717</v>
      </c>
      <c r="H31" s="16">
        <v>581695.98</v>
      </c>
      <c r="I31" s="14">
        <f t="shared" si="13"/>
        <v>0.10526041367451121</v>
      </c>
      <c r="J31" s="16">
        <v>1406489.86</v>
      </c>
      <c r="K31" s="17">
        <f t="shared" si="14"/>
        <v>0.21405479618568193</v>
      </c>
      <c r="L31" s="15">
        <v>569601.81000000006</v>
      </c>
      <c r="M31" s="14">
        <f t="shared" si="15"/>
        <v>9.7585069646916198E-2</v>
      </c>
      <c r="N31" s="15">
        <v>21578.21</v>
      </c>
      <c r="O31" s="14">
        <f t="shared" si="16"/>
        <v>2.8792746153854017E-3</v>
      </c>
      <c r="P31" s="16">
        <v>12131.99</v>
      </c>
      <c r="Q31" s="17">
        <f t="shared" si="17"/>
        <v>2.481228459431651E-3</v>
      </c>
      <c r="R31" s="15">
        <v>0</v>
      </c>
      <c r="S31" s="18">
        <f t="shared" si="18"/>
        <v>0</v>
      </c>
      <c r="T31" s="15">
        <v>0</v>
      </c>
      <c r="U31" s="18">
        <f t="shared" si="19"/>
        <v>0</v>
      </c>
      <c r="V31" s="15">
        <v>0</v>
      </c>
      <c r="W31" s="18">
        <f t="shared" si="20"/>
        <v>0</v>
      </c>
      <c r="X31" s="15">
        <v>24981.74</v>
      </c>
      <c r="Y31" s="18">
        <f t="shared" si="21"/>
        <v>3.6949738390408046E-3</v>
      </c>
      <c r="Z31" s="19">
        <v>0</v>
      </c>
      <c r="AA31" s="14">
        <f t="shared" si="22"/>
        <v>0</v>
      </c>
      <c r="AB31" s="19">
        <v>11160.95</v>
      </c>
      <c r="AC31" s="17">
        <f t="shared" si="23"/>
        <v>1.0341678534516376E-3</v>
      </c>
      <c r="AD31" s="19">
        <v>359085.57</v>
      </c>
      <c r="AE31" s="17">
        <f t="shared" si="24"/>
        <v>9.5763850902872052E-2</v>
      </c>
      <c r="AF31" s="19">
        <v>441638.21</v>
      </c>
      <c r="AG31" s="14">
        <f t="shared" si="25"/>
        <v>6.236459934887361E-2</v>
      </c>
      <c r="AH31" s="19">
        <v>529023.16</v>
      </c>
      <c r="AI31" s="17">
        <f t="shared" si="26"/>
        <v>8.0099040595708243E-2</v>
      </c>
      <c r="AJ31" s="19">
        <v>112729.69</v>
      </c>
      <c r="AK31" s="17">
        <f t="shared" si="27"/>
        <v>1.6883758858720191E-2</v>
      </c>
      <c r="AL31" s="19">
        <v>445642.32</v>
      </c>
      <c r="AM31" s="17">
        <f t="shared" si="28"/>
        <v>5.5828016729175763E-2</v>
      </c>
      <c r="AN31" s="19">
        <v>99147.88</v>
      </c>
      <c r="AO31" s="17">
        <f t="shared" si="29"/>
        <v>1.2003463381345709E-2</v>
      </c>
    </row>
    <row r="32" spans="1:41" x14ac:dyDescent="0.15">
      <c r="A32" s="12" t="s">
        <v>37</v>
      </c>
      <c r="B32" s="12" t="s">
        <v>25</v>
      </c>
      <c r="C32" s="12" t="s">
        <v>38</v>
      </c>
      <c r="D32" s="13">
        <v>74916.25</v>
      </c>
      <c r="E32" s="14">
        <f t="shared" si="11"/>
        <v>1.0333579227448658E-2</v>
      </c>
      <c r="F32" s="15">
        <v>5041.6000000000004</v>
      </c>
      <c r="G32" s="14">
        <f t="shared" si="12"/>
        <v>9.7969631847045113E-4</v>
      </c>
      <c r="H32" s="16">
        <v>4410</v>
      </c>
      <c r="I32" s="14">
        <f t="shared" si="13"/>
        <v>7.9800865102178369E-4</v>
      </c>
      <c r="J32" s="16">
        <v>0</v>
      </c>
      <c r="K32" s="17">
        <f t="shared" si="14"/>
        <v>0</v>
      </c>
      <c r="L32" s="15">
        <v>0</v>
      </c>
      <c r="M32" s="14">
        <f t="shared" si="15"/>
        <v>0</v>
      </c>
      <c r="N32" s="15">
        <v>0</v>
      </c>
      <c r="O32" s="14">
        <f t="shared" si="16"/>
        <v>0</v>
      </c>
      <c r="P32" s="16">
        <v>218164.4</v>
      </c>
      <c r="Q32" s="17">
        <f t="shared" si="17"/>
        <v>4.4618872758288665E-2</v>
      </c>
      <c r="R32" s="15">
        <v>56828.17</v>
      </c>
      <c r="S32" s="18">
        <f t="shared" si="18"/>
        <v>9.0041084504700903E-3</v>
      </c>
      <c r="T32" s="15">
        <v>145013.70000000001</v>
      </c>
      <c r="U32" s="18">
        <f t="shared" si="19"/>
        <v>1.6863154519095095E-2</v>
      </c>
      <c r="V32" s="15">
        <v>0</v>
      </c>
      <c r="W32" s="18">
        <f t="shared" si="20"/>
        <v>0</v>
      </c>
      <c r="X32" s="15">
        <v>0</v>
      </c>
      <c r="Y32" s="18">
        <f t="shared" si="21"/>
        <v>0</v>
      </c>
      <c r="Z32" s="19">
        <v>432201.5</v>
      </c>
      <c r="AA32" s="14">
        <f t="shared" si="22"/>
        <v>5.038534918227397E-2</v>
      </c>
      <c r="AB32" s="19">
        <v>212588.51</v>
      </c>
      <c r="AC32" s="17">
        <f t="shared" si="23"/>
        <v>1.9698341364774684E-2</v>
      </c>
      <c r="AD32" s="19">
        <v>73497.25</v>
      </c>
      <c r="AE32" s="17">
        <f t="shared" si="24"/>
        <v>1.9600842469863416E-2</v>
      </c>
      <c r="AF32" s="19">
        <v>36007</v>
      </c>
      <c r="AG32" s="14">
        <f t="shared" si="25"/>
        <v>5.0846192152506275E-3</v>
      </c>
      <c r="AH32" s="19">
        <v>347513.7</v>
      </c>
      <c r="AI32" s="17">
        <f t="shared" si="26"/>
        <v>5.2616815422343269E-2</v>
      </c>
      <c r="AJ32" s="19">
        <v>277782.3</v>
      </c>
      <c r="AK32" s="17">
        <f t="shared" si="27"/>
        <v>4.1604029678611459E-2</v>
      </c>
      <c r="AL32" s="19">
        <v>16088.97</v>
      </c>
      <c r="AM32" s="17">
        <f t="shared" si="28"/>
        <v>2.0155520380452352E-3</v>
      </c>
      <c r="AN32" s="19">
        <v>33911.03</v>
      </c>
      <c r="AO32" s="17">
        <f t="shared" si="29"/>
        <v>4.1054816989401664E-3</v>
      </c>
    </row>
    <row r="33" spans="1:41" x14ac:dyDescent="0.15">
      <c r="A33" s="12" t="s">
        <v>39</v>
      </c>
      <c r="B33" s="12" t="s">
        <v>25</v>
      </c>
      <c r="C33" s="12" t="s">
        <v>40</v>
      </c>
      <c r="D33" s="13">
        <v>0</v>
      </c>
      <c r="E33" s="14">
        <f t="shared" si="11"/>
        <v>0</v>
      </c>
      <c r="F33" s="15">
        <v>0</v>
      </c>
      <c r="G33" s="14">
        <f t="shared" si="12"/>
        <v>0</v>
      </c>
      <c r="H33" s="16">
        <v>0</v>
      </c>
      <c r="I33" s="14">
        <f t="shared" si="13"/>
        <v>0</v>
      </c>
      <c r="J33" s="16">
        <v>0</v>
      </c>
      <c r="K33" s="17">
        <f t="shared" si="14"/>
        <v>0</v>
      </c>
      <c r="L33" s="15">
        <v>0</v>
      </c>
      <c r="M33" s="14">
        <f t="shared" si="15"/>
        <v>0</v>
      </c>
      <c r="N33" s="15">
        <v>0</v>
      </c>
      <c r="O33" s="14">
        <f t="shared" si="16"/>
        <v>0</v>
      </c>
      <c r="P33" s="16">
        <v>0</v>
      </c>
      <c r="Q33" s="17">
        <f t="shared" si="17"/>
        <v>0</v>
      </c>
      <c r="R33" s="15">
        <v>0</v>
      </c>
      <c r="S33" s="18">
        <f t="shared" si="18"/>
        <v>0</v>
      </c>
      <c r="T33" s="15">
        <v>1561.5</v>
      </c>
      <c r="U33" s="18">
        <f t="shared" si="19"/>
        <v>1.8158157320009757E-4</v>
      </c>
      <c r="V33" s="15">
        <v>4375.1000000000004</v>
      </c>
      <c r="W33" s="18">
        <f t="shared" si="20"/>
        <v>6.1181921394027879E-4</v>
      </c>
      <c r="X33" s="15">
        <v>86172.14</v>
      </c>
      <c r="Y33" s="18">
        <f t="shared" si="21"/>
        <v>1.2745461403175345E-2</v>
      </c>
      <c r="Z33" s="19">
        <v>42445.2</v>
      </c>
      <c r="AA33" s="14">
        <f t="shared" si="22"/>
        <v>4.9481925053741251E-3</v>
      </c>
      <c r="AB33" s="19">
        <v>168973</v>
      </c>
      <c r="AC33" s="17">
        <f t="shared" si="23"/>
        <v>1.5656950770434736E-2</v>
      </c>
      <c r="AD33" s="19">
        <v>0</v>
      </c>
      <c r="AE33" s="17">
        <f t="shared" si="24"/>
        <v>0</v>
      </c>
      <c r="AF33" s="19">
        <v>169165.5</v>
      </c>
      <c r="AG33" s="14">
        <f t="shared" si="25"/>
        <v>2.3888192625252869E-2</v>
      </c>
      <c r="AH33" s="19">
        <v>2862</v>
      </c>
      <c r="AI33" s="17">
        <f t="shared" si="26"/>
        <v>4.3333349372628028E-4</v>
      </c>
      <c r="AJ33" s="19">
        <v>0</v>
      </c>
      <c r="AK33" s="17">
        <f t="shared" si="27"/>
        <v>0</v>
      </c>
      <c r="AL33" s="19">
        <v>64423</v>
      </c>
      <c r="AM33" s="17">
        <f t="shared" si="28"/>
        <v>8.0706166365521349E-3</v>
      </c>
      <c r="AN33" s="19">
        <v>7715</v>
      </c>
      <c r="AO33" s="17">
        <f t="shared" si="29"/>
        <v>9.3402622413189416E-4</v>
      </c>
    </row>
    <row r="34" spans="1:41" x14ac:dyDescent="0.15">
      <c r="A34" s="12" t="s">
        <v>41</v>
      </c>
      <c r="B34" s="12" t="s">
        <v>25</v>
      </c>
      <c r="C34" s="12" t="s">
        <v>42</v>
      </c>
      <c r="D34" s="13">
        <v>0</v>
      </c>
      <c r="E34" s="14">
        <f t="shared" si="11"/>
        <v>0</v>
      </c>
      <c r="F34" s="15">
        <v>0</v>
      </c>
      <c r="G34" s="14">
        <f t="shared" si="12"/>
        <v>0</v>
      </c>
      <c r="H34" s="16">
        <v>0</v>
      </c>
      <c r="I34" s="14">
        <f t="shared" si="13"/>
        <v>0</v>
      </c>
      <c r="J34" s="16">
        <v>0</v>
      </c>
      <c r="K34" s="17">
        <f t="shared" si="14"/>
        <v>0</v>
      </c>
      <c r="L34" s="15">
        <v>0</v>
      </c>
      <c r="M34" s="14">
        <f t="shared" si="15"/>
        <v>0</v>
      </c>
      <c r="N34" s="15">
        <v>0</v>
      </c>
      <c r="O34" s="14">
        <f t="shared" si="16"/>
        <v>0</v>
      </c>
      <c r="P34" s="16">
        <v>0</v>
      </c>
      <c r="Q34" s="17">
        <f t="shared" si="17"/>
        <v>0</v>
      </c>
      <c r="R34" s="15">
        <v>0</v>
      </c>
      <c r="S34" s="18">
        <f t="shared" si="18"/>
        <v>0</v>
      </c>
      <c r="T34" s="15">
        <v>0</v>
      </c>
      <c r="U34" s="18">
        <f t="shared" si="19"/>
        <v>0</v>
      </c>
      <c r="V34" s="15">
        <v>0</v>
      </c>
      <c r="W34" s="18">
        <f t="shared" si="20"/>
        <v>0</v>
      </c>
      <c r="X34" s="15">
        <v>0</v>
      </c>
      <c r="Y34" s="18">
        <f t="shared" si="21"/>
        <v>0</v>
      </c>
      <c r="Z34" s="19">
        <v>0</v>
      </c>
      <c r="AA34" s="14">
        <f t="shared" si="22"/>
        <v>0</v>
      </c>
      <c r="AB34" s="19">
        <v>0</v>
      </c>
      <c r="AC34" s="17">
        <f t="shared" si="23"/>
        <v>0</v>
      </c>
      <c r="AD34" s="19">
        <v>0</v>
      </c>
      <c r="AE34" s="17">
        <f t="shared" si="24"/>
        <v>0</v>
      </c>
      <c r="AF34" s="19">
        <v>0</v>
      </c>
      <c r="AG34" s="14">
        <f t="shared" si="25"/>
        <v>0</v>
      </c>
      <c r="AH34" s="19">
        <v>0</v>
      </c>
      <c r="AI34" s="17">
        <f t="shared" si="26"/>
        <v>0</v>
      </c>
      <c r="AJ34" s="19">
        <v>649788.53</v>
      </c>
      <c r="AK34" s="17">
        <f t="shared" si="27"/>
        <v>9.7320172260584328E-2</v>
      </c>
      <c r="AL34" s="19">
        <v>5606.56</v>
      </c>
      <c r="AM34" s="17">
        <f t="shared" si="28"/>
        <v>7.0236400679614017E-4</v>
      </c>
      <c r="AN34" s="19">
        <v>666910</v>
      </c>
      <c r="AO34" s="17">
        <f t="shared" si="29"/>
        <v>8.0740301897057873E-2</v>
      </c>
    </row>
    <row r="35" spans="1:41" x14ac:dyDescent="0.15">
      <c r="A35" s="12" t="s">
        <v>43</v>
      </c>
      <c r="B35" s="12" t="s">
        <v>25</v>
      </c>
      <c r="C35" s="12" t="s">
        <v>44</v>
      </c>
      <c r="D35" s="13">
        <v>151293.78</v>
      </c>
      <c r="E35" s="14">
        <f t="shared" si="11"/>
        <v>2.0868720234264091E-2</v>
      </c>
      <c r="F35" s="15">
        <v>0</v>
      </c>
      <c r="G35" s="14">
        <f t="shared" si="12"/>
        <v>0</v>
      </c>
      <c r="H35" s="16">
        <v>0</v>
      </c>
      <c r="I35" s="14">
        <f t="shared" si="13"/>
        <v>0</v>
      </c>
      <c r="J35" s="16">
        <v>0</v>
      </c>
      <c r="K35" s="17">
        <f t="shared" si="14"/>
        <v>0</v>
      </c>
      <c r="L35" s="15">
        <v>71321.899999999994</v>
      </c>
      <c r="M35" s="14">
        <f t="shared" si="15"/>
        <v>1.2218979042307451E-2</v>
      </c>
      <c r="N35" s="15">
        <v>0</v>
      </c>
      <c r="O35" s="14">
        <f t="shared" si="16"/>
        <v>0</v>
      </c>
      <c r="P35" s="16">
        <v>0</v>
      </c>
      <c r="Q35" s="17">
        <f t="shared" si="17"/>
        <v>0</v>
      </c>
      <c r="R35" s="15">
        <v>1353.3</v>
      </c>
      <c r="S35" s="18">
        <f t="shared" si="18"/>
        <v>2.1442288157477485E-4</v>
      </c>
      <c r="T35" s="15">
        <v>98621.7</v>
      </c>
      <c r="U35" s="18">
        <f t="shared" si="19"/>
        <v>1.1468385166614194E-2</v>
      </c>
      <c r="V35" s="15">
        <v>0</v>
      </c>
      <c r="W35" s="18">
        <f t="shared" si="20"/>
        <v>0</v>
      </c>
      <c r="X35" s="15">
        <v>0</v>
      </c>
      <c r="Y35" s="18">
        <f t="shared" si="21"/>
        <v>0</v>
      </c>
      <c r="Z35" s="19">
        <v>0</v>
      </c>
      <c r="AA35" s="14">
        <f t="shared" si="22"/>
        <v>0</v>
      </c>
      <c r="AB35" s="19">
        <v>0</v>
      </c>
      <c r="AC35" s="17">
        <f t="shared" si="23"/>
        <v>0</v>
      </c>
      <c r="AD35" s="19">
        <v>0</v>
      </c>
      <c r="AE35" s="17">
        <f t="shared" si="24"/>
        <v>0</v>
      </c>
      <c r="AF35" s="19">
        <v>0</v>
      </c>
      <c r="AG35" s="14">
        <f t="shared" si="25"/>
        <v>0</v>
      </c>
      <c r="AH35" s="19">
        <v>0</v>
      </c>
      <c r="AI35" s="17">
        <f t="shared" si="26"/>
        <v>0</v>
      </c>
      <c r="AJ35" s="19">
        <v>486468.47</v>
      </c>
      <c r="AK35" s="17">
        <f t="shared" si="27"/>
        <v>7.2859389038065811E-2</v>
      </c>
      <c r="AL35" s="19">
        <v>543052.36</v>
      </c>
      <c r="AM35" s="17">
        <f t="shared" si="28"/>
        <v>6.8031097762210682E-2</v>
      </c>
      <c r="AN35" s="19">
        <v>379362</v>
      </c>
      <c r="AO35" s="17">
        <f t="shared" si="29"/>
        <v>4.5927939914338772E-2</v>
      </c>
    </row>
    <row r="36" spans="1:41" x14ac:dyDescent="0.15">
      <c r="A36" s="12" t="s">
        <v>45</v>
      </c>
      <c r="B36" s="12" t="s">
        <v>25</v>
      </c>
      <c r="C36" s="12" t="s">
        <v>46</v>
      </c>
      <c r="D36" s="13">
        <v>0</v>
      </c>
      <c r="E36" s="14">
        <f t="shared" si="11"/>
        <v>0</v>
      </c>
      <c r="F36" s="15">
        <v>0</v>
      </c>
      <c r="G36" s="14">
        <f t="shared" si="12"/>
        <v>0</v>
      </c>
      <c r="H36" s="16">
        <v>0</v>
      </c>
      <c r="I36" s="14">
        <f t="shared" si="13"/>
        <v>0</v>
      </c>
      <c r="J36" s="16">
        <v>0</v>
      </c>
      <c r="K36" s="17">
        <f t="shared" si="14"/>
        <v>0</v>
      </c>
      <c r="L36" s="15">
        <v>0</v>
      </c>
      <c r="M36" s="14">
        <f t="shared" si="15"/>
        <v>0</v>
      </c>
      <c r="N36" s="15">
        <v>0</v>
      </c>
      <c r="O36" s="14">
        <f t="shared" si="16"/>
        <v>0</v>
      </c>
      <c r="P36" s="16">
        <v>0</v>
      </c>
      <c r="Q36" s="17">
        <f t="shared" si="17"/>
        <v>0</v>
      </c>
      <c r="R36" s="15">
        <v>0</v>
      </c>
      <c r="S36" s="18">
        <f t="shared" si="18"/>
        <v>0</v>
      </c>
      <c r="T36" s="15">
        <v>0</v>
      </c>
      <c r="U36" s="18">
        <f t="shared" si="19"/>
        <v>0</v>
      </c>
      <c r="V36" s="15">
        <v>0</v>
      </c>
      <c r="W36" s="18">
        <f t="shared" si="20"/>
        <v>0</v>
      </c>
      <c r="X36" s="15">
        <v>0</v>
      </c>
      <c r="Y36" s="18">
        <f t="shared" si="21"/>
        <v>0</v>
      </c>
      <c r="Z36" s="19">
        <v>1914.84</v>
      </c>
      <c r="AA36" s="14">
        <f t="shared" si="22"/>
        <v>2.232289384191991E-4</v>
      </c>
      <c r="AB36" s="19">
        <v>386717.12</v>
      </c>
      <c r="AC36" s="17">
        <f t="shared" si="23"/>
        <v>3.5833008290817481E-2</v>
      </c>
      <c r="AD36" s="19">
        <v>539870.81999999995</v>
      </c>
      <c r="AE36" s="17">
        <f t="shared" si="24"/>
        <v>0.14397712699313223</v>
      </c>
      <c r="AF36" s="19">
        <v>287158.21999999997</v>
      </c>
      <c r="AG36" s="14">
        <f t="shared" si="25"/>
        <v>4.0550176444279364E-2</v>
      </c>
      <c r="AH36" s="19">
        <v>40664.870000000003</v>
      </c>
      <c r="AI36" s="17">
        <f t="shared" si="26"/>
        <v>6.157040597143607E-3</v>
      </c>
      <c r="AJ36" s="19">
        <v>439237.06</v>
      </c>
      <c r="AK36" s="17">
        <f t="shared" si="27"/>
        <v>6.5785443061656707E-2</v>
      </c>
      <c r="AL36" s="19">
        <v>369391.39</v>
      </c>
      <c r="AM36" s="17">
        <f t="shared" si="28"/>
        <v>4.6275651514724833E-2</v>
      </c>
      <c r="AN36" s="19">
        <v>0</v>
      </c>
      <c r="AO36" s="17">
        <f t="shared" si="29"/>
        <v>0</v>
      </c>
    </row>
    <row r="37" spans="1:41" x14ac:dyDescent="0.15">
      <c r="A37" s="12" t="s">
        <v>47</v>
      </c>
      <c r="B37" s="12" t="s">
        <v>25</v>
      </c>
      <c r="C37" s="12" t="s">
        <v>48</v>
      </c>
      <c r="D37" s="13">
        <v>0</v>
      </c>
      <c r="E37" s="14">
        <f t="shared" si="11"/>
        <v>0</v>
      </c>
      <c r="F37" s="15">
        <v>0</v>
      </c>
      <c r="G37" s="14">
        <f t="shared" si="12"/>
        <v>0</v>
      </c>
      <c r="H37" s="16">
        <v>0</v>
      </c>
      <c r="I37" s="14">
        <f t="shared" si="13"/>
        <v>0</v>
      </c>
      <c r="J37" s="16">
        <v>0</v>
      </c>
      <c r="K37" s="17">
        <f t="shared" si="14"/>
        <v>0</v>
      </c>
      <c r="L37" s="15">
        <v>0</v>
      </c>
      <c r="M37" s="14">
        <f t="shared" si="15"/>
        <v>0</v>
      </c>
      <c r="N37" s="15">
        <v>0</v>
      </c>
      <c r="O37" s="14">
        <f t="shared" si="16"/>
        <v>0</v>
      </c>
      <c r="P37" s="16">
        <v>0</v>
      </c>
      <c r="Q37" s="17">
        <f t="shared" si="17"/>
        <v>0</v>
      </c>
      <c r="R37" s="15">
        <v>0</v>
      </c>
      <c r="S37" s="18">
        <f t="shared" si="18"/>
        <v>0</v>
      </c>
      <c r="T37" s="15">
        <v>0</v>
      </c>
      <c r="U37" s="18">
        <f t="shared" si="19"/>
        <v>0</v>
      </c>
      <c r="V37" s="15">
        <v>0</v>
      </c>
      <c r="W37" s="18">
        <f t="shared" si="20"/>
        <v>0</v>
      </c>
      <c r="X37" s="15">
        <v>0</v>
      </c>
      <c r="Y37" s="18">
        <f t="shared" si="21"/>
        <v>0</v>
      </c>
      <c r="Z37" s="19">
        <v>0</v>
      </c>
      <c r="AA37" s="14">
        <f t="shared" si="22"/>
        <v>0</v>
      </c>
      <c r="AB37" s="19">
        <v>0</v>
      </c>
      <c r="AC37" s="17">
        <f t="shared" si="23"/>
        <v>0</v>
      </c>
      <c r="AD37" s="19">
        <v>0</v>
      </c>
      <c r="AE37" s="17">
        <f t="shared" si="24"/>
        <v>0</v>
      </c>
      <c r="AF37" s="19">
        <v>0</v>
      </c>
      <c r="AG37" s="14">
        <f t="shared" si="25"/>
        <v>0</v>
      </c>
      <c r="AH37" s="19">
        <v>0</v>
      </c>
      <c r="AI37" s="17">
        <f t="shared" si="26"/>
        <v>0</v>
      </c>
      <c r="AJ37" s="19">
        <v>0</v>
      </c>
      <c r="AK37" s="17">
        <f t="shared" si="27"/>
        <v>0</v>
      </c>
      <c r="AL37" s="19">
        <v>0</v>
      </c>
      <c r="AM37" s="17">
        <f t="shared" si="28"/>
        <v>0</v>
      </c>
      <c r="AN37" s="19">
        <v>565000</v>
      </c>
      <c r="AO37" s="17">
        <f t="shared" si="29"/>
        <v>6.8402438967533397E-2</v>
      </c>
    </row>
    <row r="38" spans="1:41" x14ac:dyDescent="0.15">
      <c r="A38" s="12" t="s">
        <v>121</v>
      </c>
      <c r="B38" s="12" t="s">
        <v>25</v>
      </c>
      <c r="C38" s="30" t="s">
        <v>120</v>
      </c>
      <c r="D38" s="13">
        <v>2486019.12</v>
      </c>
      <c r="E38" s="14">
        <f t="shared" si="11"/>
        <v>0.34290925583531201</v>
      </c>
      <c r="F38" s="15">
        <v>2559016.2200000002</v>
      </c>
      <c r="G38" s="14">
        <f t="shared" si="12"/>
        <v>0.49727443066490201</v>
      </c>
      <c r="H38" s="16">
        <v>2442502.7799999998</v>
      </c>
      <c r="I38" s="14">
        <f t="shared" si="13"/>
        <v>0.44198148493985406</v>
      </c>
      <c r="J38" s="16">
        <v>3202557</v>
      </c>
      <c r="K38" s="17">
        <f t="shared" si="14"/>
        <v>0.48739966451519884</v>
      </c>
      <c r="L38" s="15">
        <v>1342252.59</v>
      </c>
      <c r="M38" s="14">
        <f t="shared" si="15"/>
        <v>0.22995680522662601</v>
      </c>
      <c r="N38" s="15">
        <v>4554220.0999999996</v>
      </c>
      <c r="O38" s="14">
        <f t="shared" si="16"/>
        <v>0.60768943887412186</v>
      </c>
      <c r="P38" s="16">
        <v>1662265.47</v>
      </c>
      <c r="Q38" s="17">
        <f t="shared" si="17"/>
        <v>0.33996569328647069</v>
      </c>
      <c r="R38" s="15">
        <v>3289398.52</v>
      </c>
      <c r="S38" s="18">
        <f t="shared" si="18"/>
        <v>0.52118695729416953</v>
      </c>
      <c r="T38" s="15">
        <v>4547950.2</v>
      </c>
      <c r="U38" s="18">
        <f t="shared" si="19"/>
        <v>0.52886580349132151</v>
      </c>
      <c r="V38" s="15">
        <v>4294314.4400000004</v>
      </c>
      <c r="W38" s="18">
        <f t="shared" si="20"/>
        <v>0.60052206465982227</v>
      </c>
      <c r="X38" s="15">
        <v>4978506.63</v>
      </c>
      <c r="Y38" s="18">
        <f t="shared" si="21"/>
        <v>0.73635590456634303</v>
      </c>
      <c r="Z38" s="19">
        <v>5004516.95</v>
      </c>
      <c r="AA38" s="14">
        <f t="shared" si="22"/>
        <v>0.5834184610982579</v>
      </c>
      <c r="AB38" s="19">
        <v>6565688.6299999999</v>
      </c>
      <c r="AC38" s="17">
        <f t="shared" si="23"/>
        <v>0.6083733120315854</v>
      </c>
      <c r="AD38" s="19">
        <v>988043.42</v>
      </c>
      <c r="AE38" s="17">
        <f t="shared" si="24"/>
        <v>0.26349942928211734</v>
      </c>
      <c r="AF38" s="19">
        <v>3271949.05</v>
      </c>
      <c r="AG38" s="14">
        <f t="shared" si="25"/>
        <v>0.46203835395759257</v>
      </c>
      <c r="AH38" s="19">
        <v>2189527.7799999998</v>
      </c>
      <c r="AI38" s="17">
        <f t="shared" si="26"/>
        <v>0.33151492750459338</v>
      </c>
      <c r="AJ38" s="19">
        <v>933572.19</v>
      </c>
      <c r="AK38" s="17">
        <f t="shared" si="27"/>
        <v>0.13982303804053137</v>
      </c>
      <c r="AL38" s="19">
        <v>2362568.62</v>
      </c>
      <c r="AM38" s="17">
        <f t="shared" si="28"/>
        <v>0.29597171211474194</v>
      </c>
      <c r="AN38" s="19">
        <v>1974445.73</v>
      </c>
      <c r="AO38" s="17">
        <f t="shared" si="29"/>
        <v>0.23903876732926005</v>
      </c>
    </row>
    <row r="39" spans="1:41" x14ac:dyDescent="0.15">
      <c r="A39" s="33" t="s">
        <v>134</v>
      </c>
      <c r="B39" s="12" t="s">
        <v>25</v>
      </c>
      <c r="C39" s="12" t="s">
        <v>135</v>
      </c>
      <c r="D39" s="13">
        <v>166844.94</v>
      </c>
      <c r="E39" s="14">
        <f t="shared" si="11"/>
        <v>2.301377079323802E-2</v>
      </c>
      <c r="F39" s="15"/>
      <c r="G39" s="14"/>
      <c r="I39" s="14"/>
      <c r="L39" s="15"/>
      <c r="M39" s="14"/>
      <c r="N39" s="15"/>
      <c r="O39" s="14"/>
      <c r="R39" s="15"/>
      <c r="S39" s="18"/>
      <c r="T39" s="15"/>
      <c r="U39" s="18"/>
      <c r="V39" s="15"/>
      <c r="W39" s="18"/>
      <c r="X39" s="15"/>
      <c r="Y39" s="18"/>
      <c r="Z39" s="19"/>
      <c r="AA39" s="14"/>
      <c r="AB39" s="19"/>
      <c r="AD39" s="19"/>
      <c r="AF39" s="19"/>
      <c r="AG39" s="14"/>
      <c r="AH39" s="19"/>
      <c r="AJ39" s="19"/>
      <c r="AL39" s="19"/>
      <c r="AN39" s="19"/>
    </row>
    <row r="40" spans="1:41" x14ac:dyDescent="0.15">
      <c r="A40" s="12" t="s">
        <v>49</v>
      </c>
      <c r="B40" s="12" t="s">
        <v>25</v>
      </c>
      <c r="C40" s="12" t="s">
        <v>50</v>
      </c>
      <c r="D40" s="16">
        <v>0</v>
      </c>
      <c r="E40" s="14">
        <f t="shared" si="11"/>
        <v>0</v>
      </c>
      <c r="F40" s="15">
        <v>0</v>
      </c>
      <c r="G40" s="14">
        <f>F40/$F$59</f>
        <v>0</v>
      </c>
      <c r="H40" s="16">
        <v>0</v>
      </c>
      <c r="I40" s="14">
        <f>H40/$H$59</f>
        <v>0</v>
      </c>
      <c r="J40" s="16">
        <v>0</v>
      </c>
      <c r="K40" s="17">
        <f>J40/$J$59</f>
        <v>0</v>
      </c>
      <c r="L40" s="15">
        <v>0</v>
      </c>
      <c r="M40" s="14">
        <f>L40/$L$59</f>
        <v>0</v>
      </c>
      <c r="N40" s="15">
        <v>0</v>
      </c>
      <c r="O40" s="14">
        <f>N40/$N$59</f>
        <v>0</v>
      </c>
      <c r="P40" s="16">
        <v>0</v>
      </c>
      <c r="Q40" s="17">
        <f>P40/$P$59</f>
        <v>0</v>
      </c>
      <c r="R40" s="15">
        <v>0</v>
      </c>
      <c r="S40" s="18">
        <f>R40/$R$59</f>
        <v>0</v>
      </c>
      <c r="T40" s="15">
        <v>0</v>
      </c>
      <c r="U40" s="18">
        <f>T40/$T$59</f>
        <v>0</v>
      </c>
      <c r="V40" s="15">
        <v>0</v>
      </c>
      <c r="W40" s="18">
        <f>V40/$V$59</f>
        <v>0</v>
      </c>
      <c r="X40" s="15">
        <v>0</v>
      </c>
      <c r="Y40" s="18">
        <f>X40/$X$59</f>
        <v>0</v>
      </c>
      <c r="Z40" s="19">
        <v>0</v>
      </c>
      <c r="AA40" s="14">
        <f>Z40/$Z$59</f>
        <v>0</v>
      </c>
      <c r="AB40" s="19">
        <v>0</v>
      </c>
      <c r="AC40" s="17">
        <f>AB40/$AB$59</f>
        <v>0</v>
      </c>
      <c r="AD40" s="19">
        <v>0</v>
      </c>
      <c r="AE40" s="17">
        <f>AD40/$AD$59</f>
        <v>0</v>
      </c>
      <c r="AF40" s="19">
        <v>0</v>
      </c>
      <c r="AG40" s="14">
        <f>AF40/$AF$59</f>
        <v>0</v>
      </c>
      <c r="AH40" s="19">
        <v>0</v>
      </c>
      <c r="AI40" s="17">
        <f>AH40/$AH$59</f>
        <v>0</v>
      </c>
      <c r="AJ40" s="19">
        <v>0</v>
      </c>
      <c r="AK40" s="17">
        <f>AJ40/$AJ$59</f>
        <v>0</v>
      </c>
      <c r="AL40" s="19">
        <v>166576.85</v>
      </c>
      <c r="AM40" s="17">
        <f>AL40/$AL$59</f>
        <v>2.0867980331161998E-2</v>
      </c>
      <c r="AN40" s="19">
        <v>63158.15</v>
      </c>
      <c r="AO40" s="17">
        <f>AN40/$AN$59</f>
        <v>7.646321240136849E-3</v>
      </c>
    </row>
    <row r="41" spans="1:41" s="27" customFormat="1" x14ac:dyDescent="0.15">
      <c r="A41" s="20"/>
      <c r="B41" s="20"/>
      <c r="C41" s="21" t="s">
        <v>75</v>
      </c>
      <c r="D41" s="34">
        <f>SUM(D26:D40)</f>
        <v>5307130.04</v>
      </c>
      <c r="E41" s="23">
        <f t="shared" si="11"/>
        <v>0.73203942720988791</v>
      </c>
      <c r="F41" s="22">
        <f>SUM(F26:F40)</f>
        <v>3438110.04</v>
      </c>
      <c r="G41" s="23">
        <f>F41/$F$59</f>
        <v>0.66810213993261969</v>
      </c>
      <c r="H41" s="22">
        <f>SUM(H26:H40)</f>
        <v>3686801.1199999996</v>
      </c>
      <c r="I41" s="23">
        <f>H41/$H$59</f>
        <v>0.66714267309678021</v>
      </c>
      <c r="J41" s="22">
        <f>SUM(J26:J40)</f>
        <v>4972615.93</v>
      </c>
      <c r="K41" s="24">
        <f>J41/$J$59</f>
        <v>0.75678632294286508</v>
      </c>
      <c r="L41" s="22">
        <f>SUM(L26:L40)</f>
        <v>3494552.7</v>
      </c>
      <c r="M41" s="23">
        <f>L41/$L$59</f>
        <v>0.59869221380163629</v>
      </c>
      <c r="N41" s="22">
        <f>SUM(N26:N40)</f>
        <v>5048293.4899999993</v>
      </c>
      <c r="O41" s="23">
        <f>N41/$N$59</f>
        <v>0.67361580486853989</v>
      </c>
      <c r="P41" s="22">
        <f>SUM(P26:P40)</f>
        <v>2135737.11</v>
      </c>
      <c r="Q41" s="24">
        <f>P41/$P$59</f>
        <v>0.43679987365603717</v>
      </c>
      <c r="R41" s="22">
        <f>SUM(R26:R40)</f>
        <v>3435762.87</v>
      </c>
      <c r="S41" s="25">
        <f>R41/$R$59</f>
        <v>0.54437757702875833</v>
      </c>
      <c r="T41" s="22">
        <f>SUM(T26:T40)</f>
        <v>4808447.1000000006</v>
      </c>
      <c r="U41" s="25">
        <f>T41/$T$59</f>
        <v>0.55915811019369011</v>
      </c>
      <c r="V41" s="22">
        <f>SUM(V26:V40)</f>
        <v>4514703.6500000004</v>
      </c>
      <c r="W41" s="25">
        <f>V41/$V$59</f>
        <v>0.63134155523675062</v>
      </c>
      <c r="X41" s="22">
        <f>SUM(X26:X40)</f>
        <v>5109513.51</v>
      </c>
      <c r="Y41" s="25">
        <f>X41/$X$59</f>
        <v>0.75573273717825717</v>
      </c>
      <c r="Z41" s="26">
        <f>SUM(Z26:Z40)</f>
        <v>5516063.6200000001</v>
      </c>
      <c r="AA41" s="23">
        <f>Z41/$Z$59</f>
        <v>0.64305374138067128</v>
      </c>
      <c r="AB41" s="26">
        <f>SUM(AB26:AB40)</f>
        <v>7730337.4800000004</v>
      </c>
      <c r="AC41" s="24">
        <f>AB41/$AB$59</f>
        <v>0.71628907200089076</v>
      </c>
      <c r="AD41" s="26">
        <f>SUM(AD26:AD40)</f>
        <v>2179622.39</v>
      </c>
      <c r="AE41" s="24">
        <f>AD41/$AD$59</f>
        <v>0.58127936909445188</v>
      </c>
      <c r="AF41" s="26">
        <f>SUM(AF26:AF40)</f>
        <v>4694216.18</v>
      </c>
      <c r="AG41" s="23">
        <f>AF41/$AF$59</f>
        <v>0.66287948980388256</v>
      </c>
      <c r="AH41" s="26">
        <f>SUM(AH26:AH40)</f>
        <v>4624196.5999999996</v>
      </c>
      <c r="AI41" s="24">
        <f>AH41/$AH$59</f>
        <v>0.70014649488301406</v>
      </c>
      <c r="AJ41" s="26">
        <f>SUM(AJ26:AJ40)</f>
        <v>3622078.8200000003</v>
      </c>
      <c r="AK41" s="24">
        <f>AJ41/$AJ$59</f>
        <v>0.54248623733603607</v>
      </c>
      <c r="AL41" s="26">
        <f>SUM(AL26:AL40)</f>
        <v>5565339.9100000001</v>
      </c>
      <c r="AM41" s="24">
        <f>AL41/$AL$59</f>
        <v>0.69720014382617324</v>
      </c>
      <c r="AN41" s="26">
        <f>SUM(AN26:AN40)</f>
        <v>6015828.4900000002</v>
      </c>
      <c r="AO41" s="24">
        <f>AN41/$AN$59</f>
        <v>0.72831387809977632</v>
      </c>
    </row>
    <row r="42" spans="1:41" x14ac:dyDescent="0.15">
      <c r="A42" s="12"/>
      <c r="B42" s="12"/>
      <c r="C42" s="12"/>
      <c r="E42" s="14"/>
      <c r="F42" s="28"/>
      <c r="G42" s="14"/>
      <c r="H42" s="28"/>
      <c r="I42" s="14"/>
      <c r="J42" s="28"/>
      <c r="L42" s="28"/>
      <c r="M42" s="14"/>
      <c r="N42" s="28"/>
      <c r="O42" s="14"/>
      <c r="P42" s="28"/>
      <c r="R42" s="28"/>
      <c r="S42" s="18"/>
      <c r="T42" s="28"/>
      <c r="U42" s="18"/>
      <c r="V42" s="28"/>
      <c r="W42" s="18"/>
      <c r="X42" s="28"/>
      <c r="Y42" s="18"/>
      <c r="Z42" s="12"/>
      <c r="AA42" s="14"/>
      <c r="AB42" s="12"/>
      <c r="AD42" s="12"/>
      <c r="AF42" s="19"/>
      <c r="AG42" s="14"/>
      <c r="AH42" s="19"/>
      <c r="AJ42" s="19"/>
      <c r="AL42" s="19"/>
      <c r="AN42" s="19"/>
    </row>
    <row r="43" spans="1:41" x14ac:dyDescent="0.15">
      <c r="A43" s="29" t="s">
        <v>83</v>
      </c>
      <c r="B43" s="12" t="s">
        <v>51</v>
      </c>
      <c r="C43" s="12" t="s">
        <v>84</v>
      </c>
      <c r="D43" s="13">
        <v>10006.16</v>
      </c>
      <c r="E43" s="14">
        <f t="shared" ref="E43:E57" si="30">D43/$D$59</f>
        <v>1.3802005188797845E-3</v>
      </c>
      <c r="F43" s="15">
        <v>6570.11</v>
      </c>
      <c r="G43" s="14">
        <f t="shared" ref="G43:G57" si="31">F43/$F$59</f>
        <v>1.2767202036944412E-3</v>
      </c>
      <c r="H43" s="16">
        <v>18095.009999999998</v>
      </c>
      <c r="I43" s="14">
        <f>H43/$H$59</f>
        <v>3.2743706395296336E-3</v>
      </c>
      <c r="J43" s="16">
        <v>0</v>
      </c>
      <c r="K43" s="17">
        <f>J43/$J$59</f>
        <v>0</v>
      </c>
      <c r="L43" s="15">
        <v>0</v>
      </c>
      <c r="M43" s="14">
        <f>L43/$L$59</f>
        <v>0</v>
      </c>
      <c r="N43" s="15">
        <v>0</v>
      </c>
      <c r="O43" s="14">
        <f>N43/$N$59</f>
        <v>0</v>
      </c>
      <c r="P43" s="16">
        <v>0</v>
      </c>
      <c r="Q43" s="17">
        <f>P43/$P$59</f>
        <v>0</v>
      </c>
      <c r="R43" s="28">
        <v>0</v>
      </c>
      <c r="S43" s="18">
        <f>R43/$R$59</f>
        <v>0</v>
      </c>
      <c r="T43" s="15">
        <v>0</v>
      </c>
      <c r="U43" s="18">
        <f>T43/$T$59</f>
        <v>0</v>
      </c>
      <c r="V43" s="15">
        <v>0</v>
      </c>
      <c r="W43" s="18">
        <f>V43/$V$59</f>
        <v>0</v>
      </c>
      <c r="X43" s="15">
        <v>0</v>
      </c>
      <c r="Y43" s="18">
        <f>X43/$X$59</f>
        <v>0</v>
      </c>
      <c r="Z43" s="19">
        <v>0</v>
      </c>
      <c r="AA43" s="14">
        <f>Z43/$Z$59</f>
        <v>0</v>
      </c>
      <c r="AB43" s="19">
        <v>27300</v>
      </c>
      <c r="AC43" s="17">
        <f>AB43/$AB$59</f>
        <v>2.5296038777370836E-3</v>
      </c>
      <c r="AD43" s="19">
        <v>0</v>
      </c>
      <c r="AE43" s="17">
        <f>AD43/$AD$59</f>
        <v>0</v>
      </c>
      <c r="AF43" s="19">
        <v>15000</v>
      </c>
      <c r="AG43" s="14">
        <f>AF43/$AF$59</f>
        <v>2.1181794714572005E-3</v>
      </c>
      <c r="AH43" s="19"/>
      <c r="AJ43" s="19"/>
      <c r="AL43" s="19"/>
      <c r="AN43" s="19"/>
    </row>
    <row r="44" spans="1:41" x14ac:dyDescent="0.15">
      <c r="A44" s="12" t="s">
        <v>52</v>
      </c>
      <c r="B44" s="12" t="s">
        <v>51</v>
      </c>
      <c r="C44" s="30" t="s">
        <v>124</v>
      </c>
      <c r="D44" s="13">
        <v>831.63</v>
      </c>
      <c r="E44" s="14">
        <f t="shared" si="30"/>
        <v>1.1471095380405622E-4</v>
      </c>
      <c r="F44" s="15">
        <v>10695.47</v>
      </c>
      <c r="G44" s="14">
        <f t="shared" si="31"/>
        <v>2.0783704743159224E-3</v>
      </c>
      <c r="H44" s="16">
        <v>24331.81</v>
      </c>
      <c r="I44" s="14">
        <f>H44/$H$59</f>
        <v>4.4029466836776297E-3</v>
      </c>
      <c r="J44" s="16">
        <v>49562.62</v>
      </c>
      <c r="K44" s="17">
        <f>J44/$J$59</f>
        <v>7.5429740549486811E-3</v>
      </c>
      <c r="L44" s="15">
        <v>45924.09</v>
      </c>
      <c r="M44" s="14">
        <f>L44/$L$59</f>
        <v>7.8677866580537138E-3</v>
      </c>
      <c r="N44" s="15">
        <v>35101.550000000003</v>
      </c>
      <c r="O44" s="14">
        <f>N44/$N$59</f>
        <v>4.6837528171095504E-3</v>
      </c>
      <c r="P44" s="16">
        <v>58811.14</v>
      </c>
      <c r="Q44" s="17">
        <f>P44/$P$59</f>
        <v>1.2028024610935151E-2</v>
      </c>
      <c r="R44" s="15">
        <v>17461.560000000001</v>
      </c>
      <c r="S44" s="18">
        <f>R44/$R$59</f>
        <v>2.7666873656918833E-3</v>
      </c>
      <c r="T44" s="15">
        <v>19809.509999999998</v>
      </c>
      <c r="U44" s="18">
        <f>T44/$T$59</f>
        <v>2.3035811656247612E-3</v>
      </c>
      <c r="V44" s="15">
        <v>17096.3</v>
      </c>
      <c r="W44" s="18">
        <f>V44/$V$59</f>
        <v>2.3907670287049865E-3</v>
      </c>
      <c r="X44" s="15">
        <v>45472</v>
      </c>
      <c r="Y44" s="18">
        <f>X44/$X$59</f>
        <v>6.7256264138872406E-3</v>
      </c>
      <c r="Z44" s="19">
        <v>37419.68</v>
      </c>
      <c r="AA44" s="14">
        <f>Z44/$Z$59</f>
        <v>4.3623255428057364E-3</v>
      </c>
      <c r="AB44" s="19">
        <v>79357</v>
      </c>
      <c r="AC44" s="17">
        <f>AB44/$AB$59</f>
        <v>7.3531785687026285E-3</v>
      </c>
      <c r="AD44" s="19">
        <v>0</v>
      </c>
      <c r="AE44" s="17">
        <f>AD44/$AD$59</f>
        <v>0</v>
      </c>
      <c r="AF44" s="19">
        <v>4480</v>
      </c>
      <c r="AG44" s="14">
        <f>AF44/$AF$59</f>
        <v>6.3262960214188388E-4</v>
      </c>
      <c r="AH44" s="19">
        <v>43126.1</v>
      </c>
      <c r="AI44" s="17">
        <f t="shared" ref="AI44:AI57" si="32">AH44/$AH$59</f>
        <v>6.5296937749087817E-3</v>
      </c>
      <c r="AJ44" s="19">
        <v>24444.639999999999</v>
      </c>
      <c r="AK44" s="17">
        <f t="shared" ref="AK44:AK57" si="33">AJ44/$AJ$59</f>
        <v>3.6611242978511331E-3</v>
      </c>
      <c r="AL44" s="19">
        <v>51624.94</v>
      </c>
      <c r="AM44" s="17">
        <f t="shared" ref="AM44:AM57" si="34">AL44/$AL$59</f>
        <v>6.467334641742946E-3</v>
      </c>
      <c r="AN44" s="19">
        <v>48432.75</v>
      </c>
      <c r="AO44" s="17">
        <f t="shared" ref="AO44:AO57" si="35">AN44/$AN$59</f>
        <v>5.8635720812474394E-3</v>
      </c>
    </row>
    <row r="45" spans="1:41" x14ac:dyDescent="0.15">
      <c r="A45" s="12" t="s">
        <v>115</v>
      </c>
      <c r="B45" s="12" t="s">
        <v>51</v>
      </c>
      <c r="C45" s="10" t="s">
        <v>116</v>
      </c>
      <c r="D45" s="13">
        <v>0</v>
      </c>
      <c r="E45" s="14">
        <f t="shared" si="30"/>
        <v>0</v>
      </c>
      <c r="F45" s="15">
        <v>0</v>
      </c>
      <c r="G45" s="14">
        <f t="shared" si="31"/>
        <v>0</v>
      </c>
      <c r="H45" s="16">
        <v>3999.24</v>
      </c>
      <c r="I45" s="14">
        <f>H45/$H$59</f>
        <v>7.2367984524089753E-4</v>
      </c>
      <c r="L45" s="15"/>
      <c r="M45" s="14"/>
      <c r="N45" s="15"/>
      <c r="O45" s="14"/>
      <c r="R45" s="15"/>
      <c r="S45" s="18"/>
      <c r="T45" s="15"/>
      <c r="U45" s="18"/>
      <c r="V45" s="15"/>
      <c r="W45" s="18"/>
      <c r="X45" s="15"/>
      <c r="Y45" s="18"/>
      <c r="Z45" s="19"/>
      <c r="AA45" s="14"/>
      <c r="AB45" s="19"/>
      <c r="AD45" s="19"/>
      <c r="AF45" s="19"/>
      <c r="AG45" s="14"/>
      <c r="AH45" s="19"/>
      <c r="AJ45" s="19"/>
      <c r="AL45" s="19"/>
      <c r="AN45" s="19"/>
    </row>
    <row r="46" spans="1:41" x14ac:dyDescent="0.15">
      <c r="A46" s="12" t="s">
        <v>53</v>
      </c>
      <c r="B46" s="12" t="s">
        <v>51</v>
      </c>
      <c r="C46" s="12" t="s">
        <v>54</v>
      </c>
      <c r="D46" s="13">
        <v>251303</v>
      </c>
      <c r="E46" s="14">
        <f t="shared" si="30"/>
        <v>3.4663500383368497E-2</v>
      </c>
      <c r="F46" s="15">
        <v>92644.04</v>
      </c>
      <c r="G46" s="14">
        <f t="shared" si="31"/>
        <v>1.800282150829681E-2</v>
      </c>
      <c r="H46" s="16">
        <v>252430.93</v>
      </c>
      <c r="I46" s="14">
        <f>H46/$H$59</f>
        <v>4.5678472998973763E-2</v>
      </c>
      <c r="J46" s="16">
        <v>11600.76</v>
      </c>
      <c r="K46" s="17">
        <f>J46/$J$59</f>
        <v>1.7655287734523813E-3</v>
      </c>
      <c r="L46" s="15">
        <v>113783.29</v>
      </c>
      <c r="M46" s="14">
        <f>L46/$L$59</f>
        <v>1.9493530540756639E-2</v>
      </c>
      <c r="N46" s="15">
        <v>229717.43</v>
      </c>
      <c r="O46" s="14">
        <f>N46/$N$59</f>
        <v>3.0652197977059866E-2</v>
      </c>
      <c r="P46" s="16">
        <v>161267.78</v>
      </c>
      <c r="Q46" s="17">
        <f>P46/$P$59</f>
        <v>3.2982404809545875E-2</v>
      </c>
      <c r="R46" s="15">
        <v>212726.81</v>
      </c>
      <c r="S46" s="18">
        <f>R46/$R$59</f>
        <v>3.3705383572311856E-2</v>
      </c>
      <c r="T46" s="15">
        <v>136133.92000000001</v>
      </c>
      <c r="U46" s="18">
        <f>T46/$T$59</f>
        <v>1.5830554825165693E-2</v>
      </c>
      <c r="V46" s="15">
        <v>192298.85</v>
      </c>
      <c r="W46" s="18">
        <f>V46/$V$59</f>
        <v>2.6891301055660344E-2</v>
      </c>
      <c r="X46" s="15">
        <v>121104</v>
      </c>
      <c r="Y46" s="18">
        <f>X46/$X$59</f>
        <v>1.7912127490046632E-2</v>
      </c>
      <c r="Z46" s="19">
        <v>175116.61</v>
      </c>
      <c r="AA46" s="14">
        <f>Z46/$Z$59</f>
        <v>2.0414810088502905E-2</v>
      </c>
      <c r="AB46" s="19">
        <v>300144.19</v>
      </c>
      <c r="AC46" s="17">
        <f>AB46/$AB$59</f>
        <v>2.7811205381108279E-2</v>
      </c>
      <c r="AD46" s="19">
        <v>46780.34</v>
      </c>
      <c r="AE46" s="17">
        <f>AD46/$AD$59</f>
        <v>1.2475760317925506E-2</v>
      </c>
      <c r="AF46" s="19">
        <v>191618.7</v>
      </c>
      <c r="AG46" s="14">
        <f>AF46/$AF$59</f>
        <v>2.7058853112487725E-2</v>
      </c>
      <c r="AH46" s="19">
        <v>143883.65</v>
      </c>
      <c r="AI46" s="17">
        <f t="shared" si="32"/>
        <v>2.1785326605377114E-2</v>
      </c>
      <c r="AJ46" s="19">
        <v>223951.37</v>
      </c>
      <c r="AK46" s="17">
        <f t="shared" si="33"/>
        <v>3.3541659940340675E-2</v>
      </c>
      <c r="AL46" s="19">
        <v>210518.01</v>
      </c>
      <c r="AM46" s="17">
        <f t="shared" si="34"/>
        <v>2.6372726414476952E-2</v>
      </c>
      <c r="AN46" s="19">
        <v>124043.95</v>
      </c>
      <c r="AO46" s="17">
        <f t="shared" si="35"/>
        <v>1.5017537556047372E-2</v>
      </c>
    </row>
    <row r="47" spans="1:41" x14ac:dyDescent="0.15">
      <c r="A47" s="12" t="s">
        <v>126</v>
      </c>
      <c r="B47" s="30" t="s">
        <v>51</v>
      </c>
      <c r="C47" s="30" t="s">
        <v>128</v>
      </c>
      <c r="D47" s="13">
        <v>2492.75</v>
      </c>
      <c r="E47" s="14">
        <f t="shared" si="30"/>
        <v>3.4383768033267338E-4</v>
      </c>
      <c r="F47" s="15">
        <v>51874</v>
      </c>
      <c r="G47" s="14">
        <f t="shared" si="31"/>
        <v>1.008028539041895E-2</v>
      </c>
      <c r="I47" s="14"/>
      <c r="L47" s="15"/>
      <c r="M47" s="14"/>
      <c r="N47" s="15"/>
      <c r="O47" s="14"/>
      <c r="R47" s="15"/>
      <c r="S47" s="18"/>
      <c r="T47" s="15"/>
      <c r="U47" s="18"/>
      <c r="V47" s="15"/>
      <c r="W47" s="18"/>
      <c r="X47" s="15"/>
      <c r="Y47" s="18"/>
      <c r="Z47" s="19"/>
      <c r="AA47" s="14"/>
      <c r="AB47" s="19"/>
      <c r="AD47" s="19"/>
      <c r="AF47" s="19"/>
      <c r="AG47" s="14"/>
      <c r="AH47" s="19"/>
      <c r="AJ47" s="19"/>
      <c r="AL47" s="19"/>
      <c r="AN47" s="19"/>
    </row>
    <row r="48" spans="1:41" x14ac:dyDescent="0.15">
      <c r="A48" s="12" t="s">
        <v>55</v>
      </c>
      <c r="B48" s="12" t="s">
        <v>51</v>
      </c>
      <c r="C48" s="12" t="s">
        <v>56</v>
      </c>
      <c r="D48" s="13">
        <v>157702.72</v>
      </c>
      <c r="E48" s="14">
        <f t="shared" si="30"/>
        <v>2.1752737910722332E-2</v>
      </c>
      <c r="F48" s="15">
        <v>0</v>
      </c>
      <c r="G48" s="14">
        <f t="shared" si="31"/>
        <v>0</v>
      </c>
      <c r="H48" s="16">
        <v>176052.66</v>
      </c>
      <c r="I48" s="14">
        <f>H48/$H$59</f>
        <v>3.1857493359500395E-2</v>
      </c>
      <c r="J48" s="16">
        <v>139626.39000000001</v>
      </c>
      <c r="K48" s="17">
        <f>J48/$J$59</f>
        <v>2.1249849930373859E-2</v>
      </c>
      <c r="L48" s="15">
        <v>39733.39</v>
      </c>
      <c r="M48" s="14">
        <f>L48/$L$59</f>
        <v>6.8071862876595895E-3</v>
      </c>
      <c r="N48" s="15">
        <v>162252.22</v>
      </c>
      <c r="O48" s="14">
        <f>N48/$N$59</f>
        <v>2.1650020939453625E-2</v>
      </c>
      <c r="P48" s="16">
        <v>169911.08</v>
      </c>
      <c r="Q48" s="17">
        <f>P48/$P$59</f>
        <v>3.4750128154471607E-2</v>
      </c>
      <c r="R48" s="15">
        <v>167200.29999999999</v>
      </c>
      <c r="S48" s="18">
        <f>R48/$R$59</f>
        <v>2.6491960486342146E-2</v>
      </c>
      <c r="T48" s="15">
        <v>227079.47</v>
      </c>
      <c r="U48" s="18">
        <f>T48/$T$59</f>
        <v>2.6406306374668179E-2</v>
      </c>
      <c r="V48" s="15">
        <v>9634.92</v>
      </c>
      <c r="W48" s="18">
        <f>V48/$V$59</f>
        <v>1.3473587302638729E-3</v>
      </c>
      <c r="X48" s="15">
        <v>4306.24</v>
      </c>
      <c r="Y48" s="18">
        <f>X48/$X$59</f>
        <v>6.3692297432569038E-4</v>
      </c>
      <c r="Z48" s="19">
        <v>0</v>
      </c>
      <c r="AA48" s="14">
        <f>Z48/$Z$59</f>
        <v>0</v>
      </c>
      <c r="AB48" s="19">
        <v>40079.07</v>
      </c>
      <c r="AC48" s="17">
        <f>AB48/$AB$59</f>
        <v>3.7137058933368505E-3</v>
      </c>
      <c r="AD48" s="19">
        <v>259921.11</v>
      </c>
      <c r="AE48" s="17">
        <f>AD48/$AD$59</f>
        <v>6.9317868786955172E-2</v>
      </c>
      <c r="AF48" s="19">
        <v>258615.78</v>
      </c>
      <c r="AG48" s="14">
        <f>AF48/$AF$59</f>
        <v>3.6519642412726108E-2</v>
      </c>
      <c r="AH48" s="19">
        <v>286232.09999999998</v>
      </c>
      <c r="AI48" s="17">
        <f t="shared" si="32"/>
        <v>4.3338209612023067E-2</v>
      </c>
      <c r="AJ48" s="19">
        <v>318123.86</v>
      </c>
      <c r="AK48" s="17">
        <f t="shared" si="33"/>
        <v>4.7646068568495674E-2</v>
      </c>
      <c r="AL48" s="19">
        <v>335527.77</v>
      </c>
      <c r="AM48" s="17">
        <f t="shared" si="34"/>
        <v>4.2033373214337089E-2</v>
      </c>
      <c r="AN48" s="19">
        <v>34182</v>
      </c>
      <c r="AO48" s="17">
        <f t="shared" si="35"/>
        <v>4.1382870244039416E-3</v>
      </c>
    </row>
    <row r="49" spans="1:41" ht="21" x14ac:dyDescent="0.15">
      <c r="A49" s="12" t="s">
        <v>57</v>
      </c>
      <c r="B49" s="12" t="s">
        <v>51</v>
      </c>
      <c r="C49" s="30" t="s">
        <v>129</v>
      </c>
      <c r="D49" s="13">
        <v>0</v>
      </c>
      <c r="E49" s="14">
        <f t="shared" si="30"/>
        <v>0</v>
      </c>
      <c r="F49" s="15">
        <v>0</v>
      </c>
      <c r="G49" s="14">
        <f t="shared" si="31"/>
        <v>0</v>
      </c>
      <c r="H49" s="16">
        <v>0</v>
      </c>
      <c r="I49" s="14">
        <f>H49/$H$59</f>
        <v>0</v>
      </c>
      <c r="J49" s="16">
        <v>0</v>
      </c>
      <c r="K49" s="17">
        <f>J49/$J$59</f>
        <v>0</v>
      </c>
      <c r="L49" s="15">
        <v>0</v>
      </c>
      <c r="M49" s="14">
        <f>L49/$L$59</f>
        <v>0</v>
      </c>
      <c r="N49" s="15">
        <v>0</v>
      </c>
      <c r="O49" s="14">
        <f>N49/$N$59</f>
        <v>0</v>
      </c>
      <c r="P49" s="16">
        <v>0</v>
      </c>
      <c r="Q49" s="17">
        <f>P49/$P$59</f>
        <v>0</v>
      </c>
      <c r="R49" s="28">
        <v>0</v>
      </c>
      <c r="S49" s="18">
        <f>R49/$R$59</f>
        <v>0</v>
      </c>
      <c r="T49" s="15">
        <v>0</v>
      </c>
      <c r="U49" s="18">
        <f>T49/$T$59</f>
        <v>0</v>
      </c>
      <c r="V49" s="15">
        <v>0</v>
      </c>
      <c r="W49" s="18">
        <f>V49/$V$59</f>
        <v>0</v>
      </c>
      <c r="X49" s="15">
        <v>0</v>
      </c>
      <c r="Y49" s="18">
        <f>X49/$X$59</f>
        <v>0</v>
      </c>
      <c r="Z49" s="19">
        <v>0</v>
      </c>
      <c r="AA49" s="14">
        <f>Z49/$Z$59</f>
        <v>0</v>
      </c>
      <c r="AB49" s="19">
        <v>4582.62</v>
      </c>
      <c r="AC49" s="17">
        <f>AB49/$AB$59</f>
        <v>4.246231986152203E-4</v>
      </c>
      <c r="AD49" s="19">
        <v>49923.01</v>
      </c>
      <c r="AE49" s="17">
        <f>AD49/$AD$59</f>
        <v>1.3313873031051041E-2</v>
      </c>
      <c r="AF49" s="19">
        <v>27407.43</v>
      </c>
      <c r="AG49" s="14">
        <f>AF49/$AF$59</f>
        <v>3.8702570394266813E-3</v>
      </c>
      <c r="AH49" s="19">
        <v>1480</v>
      </c>
      <c r="AI49" s="17">
        <f t="shared" si="32"/>
        <v>2.2408580388361102E-4</v>
      </c>
      <c r="AJ49" s="19">
        <v>228817.52</v>
      </c>
      <c r="AK49" s="17">
        <f t="shared" si="33"/>
        <v>3.4270473291733383E-2</v>
      </c>
      <c r="AL49" s="19">
        <v>40327.199999999997</v>
      </c>
      <c r="AM49" s="17">
        <f t="shared" si="34"/>
        <v>5.0520058244037883E-3</v>
      </c>
      <c r="AN49" s="19">
        <v>35666</v>
      </c>
      <c r="AO49" s="17">
        <f t="shared" si="35"/>
        <v>4.3179493596744185E-3</v>
      </c>
    </row>
    <row r="50" spans="1:41" x14ac:dyDescent="0.15">
      <c r="A50" s="12" t="s">
        <v>58</v>
      </c>
      <c r="B50" s="12" t="s">
        <v>51</v>
      </c>
      <c r="C50" s="12" t="s">
        <v>59</v>
      </c>
      <c r="D50" s="13">
        <v>0</v>
      </c>
      <c r="E50" s="14">
        <f t="shared" si="30"/>
        <v>0</v>
      </c>
      <c r="F50" s="15">
        <v>0</v>
      </c>
      <c r="G50" s="14">
        <f t="shared" si="31"/>
        <v>0</v>
      </c>
      <c r="H50" s="16">
        <v>33499.440000000002</v>
      </c>
      <c r="I50" s="14">
        <f>H50/$H$59</f>
        <v>6.061869143851515E-3</v>
      </c>
      <c r="J50" s="16">
        <v>0</v>
      </c>
      <c r="K50" s="17">
        <f>J50/$J$59</f>
        <v>0</v>
      </c>
      <c r="L50" s="15">
        <v>0</v>
      </c>
      <c r="M50" s="14">
        <f>L50/$L$59</f>
        <v>0</v>
      </c>
      <c r="N50" s="15">
        <v>3443.92</v>
      </c>
      <c r="O50" s="14">
        <f>N50/$N$59</f>
        <v>4.5953725695588717E-4</v>
      </c>
      <c r="P50" s="16">
        <v>10983.14</v>
      </c>
      <c r="Q50" s="17">
        <f>P50/$P$59</f>
        <v>2.2462662384260244E-3</v>
      </c>
      <c r="R50" s="15">
        <v>5572.94</v>
      </c>
      <c r="S50" s="18">
        <f>R50/$R$59</f>
        <v>8.830014436143691E-4</v>
      </c>
      <c r="T50" s="15">
        <v>10006.040000000001</v>
      </c>
      <c r="U50" s="18">
        <f>T50/$T$59</f>
        <v>1.1635686741614502E-3</v>
      </c>
      <c r="V50" s="15">
        <v>6993.96</v>
      </c>
      <c r="W50" s="18">
        <f>V50/$V$59</f>
        <v>9.7804372689304299E-4</v>
      </c>
      <c r="X50" s="15">
        <v>841.78</v>
      </c>
      <c r="Y50" s="18">
        <f>X50/$X$59</f>
        <v>1.2450514168459715E-4</v>
      </c>
      <c r="Z50" s="19">
        <v>29566.85</v>
      </c>
      <c r="AA50" s="14">
        <f>Z50/$Z$59</f>
        <v>3.4468553706313307E-3</v>
      </c>
      <c r="AB50" s="19">
        <v>7030</v>
      </c>
      <c r="AC50" s="17">
        <f>AB50/$AB$59</f>
        <v>6.5139616338797432E-4</v>
      </c>
      <c r="AD50" s="19">
        <v>0</v>
      </c>
      <c r="AE50" s="17">
        <f>AD50/$AD$59</f>
        <v>0</v>
      </c>
      <c r="AF50" s="19">
        <v>0</v>
      </c>
      <c r="AG50" s="14">
        <f>AF50/$AF$59</f>
        <v>0</v>
      </c>
      <c r="AH50" s="19">
        <v>2000</v>
      </c>
      <c r="AI50" s="17">
        <f t="shared" si="32"/>
        <v>3.0281865389677169E-4</v>
      </c>
      <c r="AJ50" s="19">
        <v>45469.03</v>
      </c>
      <c r="AK50" s="17">
        <f t="shared" si="33"/>
        <v>6.809990678231387E-3</v>
      </c>
      <c r="AL50" s="19">
        <v>0</v>
      </c>
      <c r="AM50" s="17">
        <f t="shared" si="34"/>
        <v>0</v>
      </c>
      <c r="AN50" s="19">
        <v>26953.8</v>
      </c>
      <c r="AO50" s="17">
        <f t="shared" si="35"/>
        <v>3.263195857421419E-3</v>
      </c>
    </row>
    <row r="51" spans="1:41" x14ac:dyDescent="0.15">
      <c r="A51" s="12" t="s">
        <v>60</v>
      </c>
      <c r="B51" s="12" t="s">
        <v>51</v>
      </c>
      <c r="C51" s="12" t="s">
        <v>15</v>
      </c>
      <c r="D51" s="16">
        <v>0</v>
      </c>
      <c r="E51" s="14">
        <f t="shared" si="30"/>
        <v>0</v>
      </c>
      <c r="F51" s="16">
        <v>0</v>
      </c>
      <c r="G51" s="14">
        <f t="shared" si="31"/>
        <v>0</v>
      </c>
      <c r="H51" s="16">
        <v>96045.31</v>
      </c>
      <c r="I51" s="14">
        <f>H51/$H$59</f>
        <v>1.7379815934256016E-2</v>
      </c>
      <c r="J51" s="16">
        <v>0</v>
      </c>
      <c r="K51" s="17">
        <f>J51/$J$59</f>
        <v>0</v>
      </c>
      <c r="L51" s="16">
        <v>0</v>
      </c>
      <c r="M51" s="14">
        <f>L51/$L$59</f>
        <v>0</v>
      </c>
      <c r="N51" s="16">
        <v>0</v>
      </c>
      <c r="O51" s="14">
        <f>N51/$N$59</f>
        <v>0</v>
      </c>
      <c r="Q51" s="17">
        <f>P51/$P$59</f>
        <v>0</v>
      </c>
      <c r="R51" s="28">
        <v>0</v>
      </c>
      <c r="S51" s="18">
        <f>R51/$R$59</f>
        <v>0</v>
      </c>
      <c r="T51" s="16">
        <v>0</v>
      </c>
      <c r="U51" s="18">
        <f>T51/$T$59</f>
        <v>0</v>
      </c>
      <c r="V51" s="15">
        <v>0</v>
      </c>
      <c r="W51" s="18">
        <f>V51/$V$59</f>
        <v>0</v>
      </c>
      <c r="X51" s="15">
        <v>0</v>
      </c>
      <c r="Y51" s="18">
        <f>X51/$X$59</f>
        <v>0</v>
      </c>
      <c r="Z51" s="19">
        <v>0</v>
      </c>
      <c r="AA51" s="14">
        <f>Z51/$Z$59</f>
        <v>0</v>
      </c>
      <c r="AB51" s="19">
        <v>0</v>
      </c>
      <c r="AC51" s="17">
        <f>AB51/$AB$59</f>
        <v>0</v>
      </c>
      <c r="AD51" s="19">
        <v>0</v>
      </c>
      <c r="AE51" s="17">
        <f>AD51/$AD$59</f>
        <v>0</v>
      </c>
      <c r="AF51" s="19">
        <v>0</v>
      </c>
      <c r="AG51" s="14">
        <f>AF51/$AF$59</f>
        <v>0</v>
      </c>
      <c r="AH51" s="19">
        <v>0</v>
      </c>
      <c r="AI51" s="17">
        <f t="shared" si="32"/>
        <v>0</v>
      </c>
      <c r="AJ51" s="19">
        <v>0</v>
      </c>
      <c r="AK51" s="17">
        <f t="shared" si="33"/>
        <v>0</v>
      </c>
      <c r="AL51" s="19">
        <v>0</v>
      </c>
      <c r="AM51" s="17">
        <f t="shared" si="34"/>
        <v>0</v>
      </c>
      <c r="AN51" s="19">
        <v>0</v>
      </c>
      <c r="AO51" s="17">
        <f t="shared" si="35"/>
        <v>0</v>
      </c>
    </row>
    <row r="52" spans="1:41" x14ac:dyDescent="0.15">
      <c r="A52" s="12" t="s">
        <v>109</v>
      </c>
      <c r="B52" s="12" t="s">
        <v>51</v>
      </c>
      <c r="C52" s="30" t="s">
        <v>110</v>
      </c>
      <c r="D52" s="13">
        <v>9557.31</v>
      </c>
      <c r="E52" s="14">
        <f t="shared" si="30"/>
        <v>1.3182883564819025E-3</v>
      </c>
      <c r="F52" s="15">
        <v>44686.36</v>
      </c>
      <c r="G52" s="14">
        <f t="shared" si="31"/>
        <v>8.6835652129969108E-3</v>
      </c>
      <c r="H52" s="16">
        <v>20212.48</v>
      </c>
      <c r="I52" s="14">
        <f>H52/$H$59</f>
        <v>3.6575360314296556E-3</v>
      </c>
      <c r="J52" s="16">
        <v>162463.44</v>
      </c>
      <c r="K52" s="17">
        <f>J52/$J$59</f>
        <v>2.4725438501792516E-2</v>
      </c>
      <c r="L52" s="15">
        <v>128283.61</v>
      </c>
      <c r="M52" s="14">
        <f>L52/$L$59</f>
        <v>2.197774795766157E-2</v>
      </c>
      <c r="N52" s="16">
        <v>0</v>
      </c>
      <c r="O52" s="14">
        <f>N52/$N$59</f>
        <v>0</v>
      </c>
      <c r="P52" s="16">
        <v>0</v>
      </c>
      <c r="Q52" s="17">
        <v>0</v>
      </c>
      <c r="R52" s="28">
        <v>0</v>
      </c>
      <c r="S52" s="18">
        <v>0</v>
      </c>
      <c r="T52" s="16">
        <v>0</v>
      </c>
      <c r="U52" s="18">
        <f>T52/$T$59</f>
        <v>0</v>
      </c>
      <c r="V52" s="15">
        <v>0</v>
      </c>
      <c r="W52" s="18">
        <f>V52/$V$59</f>
        <v>0</v>
      </c>
      <c r="X52" s="15">
        <v>0</v>
      </c>
      <c r="Y52" s="18">
        <f>X52/$X$59</f>
        <v>0</v>
      </c>
      <c r="Z52" s="19">
        <v>0</v>
      </c>
      <c r="AA52" s="14">
        <f>Z52/$Z$59</f>
        <v>0</v>
      </c>
      <c r="AB52" s="19">
        <v>0</v>
      </c>
      <c r="AC52" s="17">
        <f>AB52/$AB$59</f>
        <v>0</v>
      </c>
      <c r="AD52" s="19">
        <v>0</v>
      </c>
      <c r="AE52" s="17">
        <f>AD52/$AD$59</f>
        <v>0</v>
      </c>
      <c r="AF52" s="19">
        <v>0</v>
      </c>
      <c r="AG52" s="14">
        <f>AF52/$AF$59</f>
        <v>0</v>
      </c>
      <c r="AH52" s="19">
        <v>0</v>
      </c>
      <c r="AI52" s="17">
        <f t="shared" si="32"/>
        <v>0</v>
      </c>
      <c r="AJ52" s="19">
        <v>0</v>
      </c>
      <c r="AK52" s="17">
        <f t="shared" si="33"/>
        <v>0</v>
      </c>
      <c r="AL52" s="19">
        <v>0</v>
      </c>
      <c r="AM52" s="17">
        <f t="shared" si="34"/>
        <v>0</v>
      </c>
      <c r="AN52" s="19">
        <v>0</v>
      </c>
      <c r="AO52" s="17">
        <f t="shared" si="35"/>
        <v>0</v>
      </c>
    </row>
    <row r="53" spans="1:41" x14ac:dyDescent="0.15">
      <c r="A53" s="12" t="s">
        <v>127</v>
      </c>
      <c r="B53" s="30" t="s">
        <v>51</v>
      </c>
      <c r="C53" s="30" t="s">
        <v>130</v>
      </c>
      <c r="D53" s="13">
        <v>0</v>
      </c>
      <c r="E53" s="14">
        <f t="shared" si="30"/>
        <v>0</v>
      </c>
      <c r="F53" s="15">
        <v>0</v>
      </c>
      <c r="G53" s="14">
        <f t="shared" si="31"/>
        <v>0</v>
      </c>
      <c r="I53" s="14"/>
      <c r="L53" s="15"/>
      <c r="M53" s="14"/>
      <c r="O53" s="14"/>
      <c r="R53" s="28"/>
      <c r="S53" s="18"/>
      <c r="U53" s="18"/>
      <c r="V53" s="15"/>
      <c r="W53" s="18"/>
      <c r="X53" s="15"/>
      <c r="Y53" s="18"/>
      <c r="Z53" s="19"/>
      <c r="AA53" s="14"/>
      <c r="AB53" s="19"/>
      <c r="AD53" s="19"/>
      <c r="AF53" s="19"/>
      <c r="AG53" s="14"/>
      <c r="AH53" s="19"/>
      <c r="AJ53" s="19"/>
      <c r="AL53" s="19"/>
      <c r="AN53" s="19"/>
    </row>
    <row r="54" spans="1:41" x14ac:dyDescent="0.15">
      <c r="A54" s="12" t="s">
        <v>61</v>
      </c>
      <c r="B54" s="12" t="s">
        <v>51</v>
      </c>
      <c r="C54" s="12" t="s">
        <v>62</v>
      </c>
      <c r="D54" s="13">
        <v>0</v>
      </c>
      <c r="E54" s="14">
        <f t="shared" si="30"/>
        <v>0</v>
      </c>
      <c r="F54" s="15">
        <v>0</v>
      </c>
      <c r="G54" s="14">
        <f t="shared" si="31"/>
        <v>0</v>
      </c>
      <c r="H54" s="16">
        <v>0</v>
      </c>
      <c r="I54" s="14">
        <f>H54/$H$59</f>
        <v>0</v>
      </c>
      <c r="J54" s="16">
        <v>0</v>
      </c>
      <c r="K54" s="17">
        <f>J54/$J$59</f>
        <v>0</v>
      </c>
      <c r="L54" s="15">
        <v>0</v>
      </c>
      <c r="M54" s="14">
        <f>L54/$L$59</f>
        <v>0</v>
      </c>
      <c r="N54" s="15">
        <v>0</v>
      </c>
      <c r="O54" s="14">
        <f>N54/$N$59</f>
        <v>0</v>
      </c>
      <c r="P54" s="28"/>
      <c r="Q54" s="17">
        <f>P54/$P$59</f>
        <v>0</v>
      </c>
      <c r="R54" s="28">
        <v>0</v>
      </c>
      <c r="S54" s="18">
        <f>R54/$R$59</f>
        <v>0</v>
      </c>
      <c r="T54" s="15">
        <v>0</v>
      </c>
      <c r="U54" s="18">
        <f>T54/$T$59</f>
        <v>0</v>
      </c>
      <c r="V54" s="28">
        <v>0</v>
      </c>
      <c r="W54" s="18">
        <f>V54/$V$59</f>
        <v>0</v>
      </c>
      <c r="X54" s="28">
        <v>0</v>
      </c>
      <c r="Y54" s="18">
        <f>X54/$X$59</f>
        <v>0</v>
      </c>
      <c r="Z54" s="19">
        <v>2800</v>
      </c>
      <c r="AA54" s="14">
        <f>Z54/$Z$59</f>
        <v>3.2641945414434495E-4</v>
      </c>
      <c r="AB54" s="19">
        <v>20265</v>
      </c>
      <c r="AC54" s="17">
        <f>AB54/$AB$59</f>
        <v>1.8777444169356045E-3</v>
      </c>
      <c r="AD54" s="19">
        <v>0</v>
      </c>
      <c r="AE54" s="17">
        <f>AD54/$AD$59</f>
        <v>0</v>
      </c>
      <c r="AF54" s="19">
        <v>11200</v>
      </c>
      <c r="AG54" s="14">
        <f>AF54/$AF$59</f>
        <v>1.5815740053547096E-3</v>
      </c>
      <c r="AH54" s="19">
        <v>8800</v>
      </c>
      <c r="AI54" s="17">
        <f t="shared" si="32"/>
        <v>1.3324020771457953E-3</v>
      </c>
      <c r="AJ54" s="19">
        <v>1748</v>
      </c>
      <c r="AK54" s="17">
        <f t="shared" si="33"/>
        <v>2.6180157583191165E-4</v>
      </c>
      <c r="AL54" s="19">
        <v>28252</v>
      </c>
      <c r="AM54" s="17">
        <f t="shared" si="34"/>
        <v>3.5392804001035485E-3</v>
      </c>
      <c r="AN54" s="19">
        <v>0</v>
      </c>
      <c r="AO54" s="17">
        <f t="shared" si="35"/>
        <v>0</v>
      </c>
    </row>
    <row r="55" spans="1:41" ht="21" x14ac:dyDescent="0.15">
      <c r="A55" s="12" t="s">
        <v>63</v>
      </c>
      <c r="B55" s="12" t="s">
        <v>51</v>
      </c>
      <c r="C55" s="9" t="s">
        <v>125</v>
      </c>
      <c r="D55" s="11">
        <v>0</v>
      </c>
      <c r="E55" s="14">
        <f t="shared" si="30"/>
        <v>0</v>
      </c>
      <c r="F55" s="16">
        <v>0</v>
      </c>
      <c r="G55" s="14">
        <f t="shared" si="31"/>
        <v>0</v>
      </c>
      <c r="H55" s="16">
        <v>0</v>
      </c>
      <c r="I55" s="14">
        <f>H55/$H$59</f>
        <v>0</v>
      </c>
      <c r="J55" s="28">
        <v>0</v>
      </c>
      <c r="K55" s="17">
        <f>J55/$J$59</f>
        <v>0</v>
      </c>
      <c r="L55" s="28">
        <v>0</v>
      </c>
      <c r="M55" s="14">
        <f>L55/$L$59</f>
        <v>0</v>
      </c>
      <c r="N55" s="28"/>
      <c r="O55" s="14">
        <f>N55/$N$59</f>
        <v>0</v>
      </c>
      <c r="P55" s="28"/>
      <c r="Q55" s="17">
        <f>P55/$P$59</f>
        <v>0</v>
      </c>
      <c r="R55" s="28">
        <v>0</v>
      </c>
      <c r="S55" s="18">
        <f>R55/$R$59</f>
        <v>0</v>
      </c>
      <c r="T55" s="28">
        <v>0</v>
      </c>
      <c r="U55" s="18">
        <f>T55/$T$59</f>
        <v>0</v>
      </c>
      <c r="V55" s="28">
        <v>0</v>
      </c>
      <c r="W55" s="18">
        <f>V55/$V$59</f>
        <v>0</v>
      </c>
      <c r="X55" s="28">
        <v>0</v>
      </c>
      <c r="Y55" s="18">
        <f>X55/$X$59</f>
        <v>0</v>
      </c>
      <c r="Z55" s="19">
        <v>0</v>
      </c>
      <c r="AA55" s="14">
        <f>Z55/$Z$59</f>
        <v>0</v>
      </c>
      <c r="AB55" s="19">
        <v>0</v>
      </c>
      <c r="AC55" s="17">
        <f>AB55/$AB$59</f>
        <v>0</v>
      </c>
      <c r="AD55" s="19">
        <v>0</v>
      </c>
      <c r="AE55" s="17">
        <f>AD55/$AD$59</f>
        <v>0</v>
      </c>
      <c r="AF55" s="19">
        <v>0</v>
      </c>
      <c r="AG55" s="14">
        <f>AF55/$AF$59</f>
        <v>0</v>
      </c>
      <c r="AH55" s="19">
        <v>0</v>
      </c>
      <c r="AI55" s="17">
        <f t="shared" si="32"/>
        <v>0</v>
      </c>
      <c r="AJ55" s="19">
        <v>0</v>
      </c>
      <c r="AK55" s="17">
        <f t="shared" si="33"/>
        <v>0</v>
      </c>
      <c r="AL55" s="19">
        <v>0</v>
      </c>
      <c r="AM55" s="17">
        <f t="shared" si="34"/>
        <v>0</v>
      </c>
      <c r="AN55" s="19">
        <v>0</v>
      </c>
      <c r="AO55" s="17">
        <f t="shared" si="35"/>
        <v>0</v>
      </c>
    </row>
    <row r="56" spans="1:41" x14ac:dyDescent="0.15">
      <c r="A56" s="12" t="s">
        <v>123</v>
      </c>
      <c r="B56" s="12" t="s">
        <v>51</v>
      </c>
      <c r="C56" s="30" t="s">
        <v>122</v>
      </c>
      <c r="D56" s="13">
        <v>316246.90000000002</v>
      </c>
      <c r="E56" s="14">
        <f t="shared" si="30"/>
        <v>4.3621542677123232E-2</v>
      </c>
      <c r="F56" s="15">
        <v>463737.33</v>
      </c>
      <c r="G56" s="14">
        <f t="shared" si="31"/>
        <v>9.0114597536162466E-2</v>
      </c>
      <c r="H56" s="16">
        <v>127884.59</v>
      </c>
      <c r="I56" s="14">
        <f>H56/$H$59</f>
        <v>2.3141271916638069E-2</v>
      </c>
      <c r="J56" s="16">
        <v>363591.79</v>
      </c>
      <c r="K56" s="17">
        <f>J56/$J$59</f>
        <v>5.5335320016624404E-2</v>
      </c>
      <c r="L56" s="15">
        <v>139051.88</v>
      </c>
      <c r="M56" s="14">
        <f>L56/$L$59</f>
        <v>2.3822584753258828E-2</v>
      </c>
      <c r="N56" s="15">
        <v>146688.14000000001</v>
      </c>
      <c r="O56" s="14">
        <f>N56/$N$59</f>
        <v>1.9573237904353512E-2</v>
      </c>
      <c r="P56" s="16">
        <v>194368.45</v>
      </c>
      <c r="Q56" s="17">
        <f>P56/$P$59</f>
        <v>3.975213709833407E-2</v>
      </c>
      <c r="R56" s="15">
        <v>133555</v>
      </c>
      <c r="S56" s="18">
        <f>R56/$R$59</f>
        <v>2.1161049249034992E-2</v>
      </c>
      <c r="T56" s="15">
        <v>170807.13</v>
      </c>
      <c r="U56" s="18">
        <f>T56/$T$59</f>
        <v>1.9862585577453466E-2</v>
      </c>
      <c r="V56" s="15">
        <v>410270.47</v>
      </c>
      <c r="W56" s="18">
        <f>V56/$V$59</f>
        <v>5.7372712957031544E-2</v>
      </c>
      <c r="X56" s="15">
        <v>364459.1</v>
      </c>
      <c r="Y56" s="18">
        <f>X56/$X$59</f>
        <v>5.3906046572430755E-2</v>
      </c>
      <c r="Z56" s="19">
        <v>956053.38</v>
      </c>
      <c r="AA56" s="14">
        <f>Z56/$Z$59</f>
        <v>0.1114551508687343</v>
      </c>
      <c r="AB56" s="19">
        <v>312561.21999999997</v>
      </c>
      <c r="AC56" s="17">
        <f>AB56/$AB$59</f>
        <v>2.8961760957590978E-2</v>
      </c>
      <c r="AD56" s="19">
        <v>52524.71</v>
      </c>
      <c r="AE56" s="17">
        <f>AD56/$AD$59</f>
        <v>1.4007715478950024E-2</v>
      </c>
      <c r="AF56" s="19">
        <v>114102.99</v>
      </c>
      <c r="AG56" s="14">
        <f>AF56/$AF$59</f>
        <v>1.6112707403325748E-2</v>
      </c>
      <c r="AH56" s="19">
        <v>122128.28</v>
      </c>
      <c r="AI56" s="17">
        <f>AH56/$AH$59</f>
        <v>1.8491360676164012E-2</v>
      </c>
      <c r="AJ56" s="19">
        <v>122356.62</v>
      </c>
      <c r="AK56" s="17">
        <f>AJ56/$AJ$59</f>
        <v>1.8325604078642102E-2</v>
      </c>
      <c r="AL56" s="19">
        <v>135870.68</v>
      </c>
      <c r="AM56" s="17">
        <f>AL56/$AL$59</f>
        <v>1.7021252820074374E-2</v>
      </c>
      <c r="AN56" s="19">
        <v>710588.06</v>
      </c>
      <c r="AO56" s="17">
        <f>AN56/$AN$59</f>
        <v>8.602824142514684E-2</v>
      </c>
    </row>
    <row r="57" spans="1:41" s="27" customFormat="1" x14ac:dyDescent="0.15">
      <c r="A57" s="20"/>
      <c r="B57" s="20"/>
      <c r="C57" s="21" t="s">
        <v>71</v>
      </c>
      <c r="D57" s="22">
        <f>SUM(D43:D56)</f>
        <v>748140.47</v>
      </c>
      <c r="E57" s="23">
        <f t="shared" si="30"/>
        <v>0.10319481848071246</v>
      </c>
      <c r="F57" s="22">
        <f>SUM(F43:F56)</f>
        <v>670207.31000000006</v>
      </c>
      <c r="G57" s="23">
        <f t="shared" si="31"/>
        <v>0.13023636032588551</v>
      </c>
      <c r="H57" s="22">
        <f>SUM(H43:H55)</f>
        <v>624666.88</v>
      </c>
      <c r="I57" s="23">
        <f>H57/$H$59</f>
        <v>0.11303618463645951</v>
      </c>
      <c r="J57" s="22">
        <f>SUM(J43:J55)</f>
        <v>363253.21</v>
      </c>
      <c r="K57" s="24">
        <f>J57/$J$59</f>
        <v>5.5283791260567441E-2</v>
      </c>
      <c r="L57" s="22">
        <f>SUM(L43:L55)</f>
        <v>327724.38</v>
      </c>
      <c r="M57" s="23">
        <f>L57/$L$59</f>
        <v>5.6146251444131517E-2</v>
      </c>
      <c r="N57" s="22">
        <f>SUM(N43:N55)</f>
        <v>430515.11999999994</v>
      </c>
      <c r="O57" s="23">
        <f>N57/$N$59</f>
        <v>5.7445508990578924E-2</v>
      </c>
      <c r="P57" s="22">
        <f>SUM(P43:P55)</f>
        <v>400973.14</v>
      </c>
      <c r="Q57" s="24">
        <f>P57/$P$59</f>
        <v>8.2006823813378663E-2</v>
      </c>
      <c r="R57" s="22">
        <f>SUM(R43:R55)</f>
        <v>402961.61</v>
      </c>
      <c r="S57" s="25">
        <f>R57/$R$59</f>
        <v>6.3847032867960257E-2</v>
      </c>
      <c r="T57" s="22">
        <f>SUM(T43:T55)</f>
        <v>393028.94</v>
      </c>
      <c r="U57" s="25">
        <f>T57/$T$59</f>
        <v>4.5704011039620081E-2</v>
      </c>
      <c r="V57" s="22">
        <f>SUM(V43:V55)</f>
        <v>226024.03</v>
      </c>
      <c r="W57" s="25">
        <f>V57/$V$59</f>
        <v>3.1607470541522249E-2</v>
      </c>
      <c r="X57" s="22">
        <f>SUM(X43:X55)</f>
        <v>171724.02</v>
      </c>
      <c r="Y57" s="25">
        <f>X57/$X$59</f>
        <v>2.539918201994416E-2</v>
      </c>
      <c r="Z57" s="26">
        <f>SUM(Z43:Z55)</f>
        <v>244903.13999999998</v>
      </c>
      <c r="AA57" s="23">
        <f>Z57/$Z$59</f>
        <v>2.8550410456084318E-2</v>
      </c>
      <c r="AB57" s="26">
        <f>SUM(AB43:AB55)</f>
        <v>478757.88</v>
      </c>
      <c r="AC57" s="24">
        <f>AB57/$AB$59</f>
        <v>4.4361457499823641E-2</v>
      </c>
      <c r="AD57" s="26">
        <f>SUM(AD43:AD55)</f>
        <v>356624.45999999996</v>
      </c>
      <c r="AE57" s="24">
        <f>AD57/$AD$59</f>
        <v>9.5107502135931707E-2</v>
      </c>
      <c r="AF57" s="26">
        <f>SUM(AF43:AF55)</f>
        <v>508321.91</v>
      </c>
      <c r="AG57" s="23">
        <f>AF57/$AF$59</f>
        <v>7.1781135643594299E-2</v>
      </c>
      <c r="AH57" s="26">
        <f>SUM(AH44:AH55)</f>
        <v>485521.85</v>
      </c>
      <c r="AI57" s="24">
        <f t="shared" si="32"/>
        <v>7.3512536527235148E-2</v>
      </c>
      <c r="AJ57" s="26">
        <f>SUM(AJ44:AJ55)</f>
        <v>842554.42</v>
      </c>
      <c r="AK57" s="24">
        <f t="shared" si="33"/>
        <v>0.12619111835248417</v>
      </c>
      <c r="AL57" s="26">
        <f>SUM(AL44:AL55)</f>
        <v>666249.91999999993</v>
      </c>
      <c r="AM57" s="24">
        <f t="shared" si="34"/>
        <v>8.3464720495064315E-2</v>
      </c>
      <c r="AN57" s="26">
        <f>SUM(AN44:AN55)</f>
        <v>269278.5</v>
      </c>
      <c r="AO57" s="24">
        <f t="shared" si="35"/>
        <v>3.2600541878794589E-2</v>
      </c>
    </row>
    <row r="58" spans="1:41" x14ac:dyDescent="0.15">
      <c r="E58" s="14"/>
      <c r="G58" s="14"/>
      <c r="I58" s="14"/>
      <c r="M58" s="14"/>
      <c r="O58" s="14"/>
      <c r="S58" s="18"/>
      <c r="U58" s="18"/>
      <c r="W58" s="18"/>
      <c r="Y58" s="18"/>
      <c r="AA58" s="14"/>
      <c r="AG58" s="14"/>
    </row>
    <row r="59" spans="1:41" s="35" customFormat="1" x14ac:dyDescent="0.15">
      <c r="C59" s="36" t="s">
        <v>72</v>
      </c>
      <c r="D59" s="37">
        <f>D7+D12+D17+D24+D41+D57</f>
        <v>7249787.1600000001</v>
      </c>
      <c r="E59" s="23">
        <f>D59/$D$59</f>
        <v>1</v>
      </c>
      <c r="F59" s="37">
        <f>F7+F12+F17+F24+F41+F57</f>
        <v>5146084.4600000009</v>
      </c>
      <c r="G59" s="38">
        <f>F59/$F$59</f>
        <v>1</v>
      </c>
      <c r="H59" s="37">
        <f>H7+H12+H17+H24+H41+H57</f>
        <v>5526255.8799999999</v>
      </c>
      <c r="I59" s="38">
        <f>H59/$H$59</f>
        <v>1</v>
      </c>
      <c r="J59" s="37">
        <f>J7+J12+J17+J24+J41+J57</f>
        <v>6570700.0499999998</v>
      </c>
      <c r="K59" s="39">
        <f>J59/$J$59</f>
        <v>1</v>
      </c>
      <c r="L59" s="37">
        <f>L7+L12+L17+L24+L41+L57</f>
        <v>5836977.0300000003</v>
      </c>
      <c r="M59" s="38">
        <f>L59/$L$59</f>
        <v>1</v>
      </c>
      <c r="N59" s="37">
        <f>N7+N12+N17+N24+N41+N57</f>
        <v>7494321.6199999992</v>
      </c>
      <c r="O59" s="38">
        <f>N59/$N$59</f>
        <v>1</v>
      </c>
      <c r="P59" s="37">
        <f>P7+P12+P17+P24+P41+P57</f>
        <v>4889509.45</v>
      </c>
      <c r="Q59" s="39">
        <f>P59/$P$59</f>
        <v>1</v>
      </c>
      <c r="R59" s="37">
        <f>R7+R12+R17+R24+R41+R57</f>
        <v>6311360.0100000007</v>
      </c>
      <c r="S59" s="40">
        <f>R59/$R$59</f>
        <v>1</v>
      </c>
      <c r="T59" s="37">
        <f>T7+T12+T17+T24+T41+T57</f>
        <v>8599440.8599999994</v>
      </c>
      <c r="U59" s="40">
        <f>T59/$T$59</f>
        <v>1</v>
      </c>
      <c r="V59" s="37">
        <f>V7+V12+V17+V24+V41+V57</f>
        <v>7150968.6200000001</v>
      </c>
      <c r="W59" s="40">
        <f>V59/$V$59</f>
        <v>1</v>
      </c>
      <c r="X59" s="37">
        <f>X7+X12+X17+X24+X41+X57</f>
        <v>6761005.919999999</v>
      </c>
      <c r="Y59" s="40">
        <f>X59/$X$59</f>
        <v>1</v>
      </c>
      <c r="Z59" s="41">
        <f>Z7+Z12+Z17+Z24+Z41+Z57</f>
        <v>8577920.1100000013</v>
      </c>
      <c r="AA59" s="38">
        <f>Z59/$Z$59</f>
        <v>1</v>
      </c>
      <c r="AB59" s="41">
        <f>AB7+AB12+AB17+AB24+AB41+AB57</f>
        <v>10792203.57</v>
      </c>
      <c r="AC59" s="39">
        <f>AB59/$AB$59</f>
        <v>1</v>
      </c>
      <c r="AD59" s="41">
        <f>AD7+AD12+AD17+AD24+AD41+AD57</f>
        <v>3749698.52</v>
      </c>
      <c r="AE59" s="39">
        <f>AD59/$AD$59</f>
        <v>1</v>
      </c>
      <c r="AF59" s="41">
        <f>AF7+AF12+AF17+AF24+AF41+AF57</f>
        <v>7081552.9100000001</v>
      </c>
      <c r="AG59" s="38">
        <f>AF59/$AF$59</f>
        <v>1</v>
      </c>
      <c r="AH59" s="41">
        <f>SUM(AH5:AH55)-AH7-AH12-AH17-AH24-AH41</f>
        <v>6604612.9400000013</v>
      </c>
      <c r="AI59" s="39">
        <f>AH59/$AH$59</f>
        <v>1</v>
      </c>
      <c r="AJ59" s="41">
        <f>SUM(AJ5:AJ55)-AJ7-AJ12-AJ17-AJ24-AJ41</f>
        <v>6676812.3699999973</v>
      </c>
      <c r="AK59" s="39">
        <f>AJ59/$AJ$59</f>
        <v>1</v>
      </c>
      <c r="AL59" s="41">
        <f>SUM(AL5:AL55)-AL7-AL12-AL17-AL24-AL41</f>
        <v>7982413.5999999978</v>
      </c>
      <c r="AM59" s="39">
        <f>AL59/$AL$59</f>
        <v>1</v>
      </c>
      <c r="AN59" s="41">
        <f>SUM(AN5:AN55)-AN7-AN12-AN17-AN24-AN41</f>
        <v>8259939.3899999987</v>
      </c>
      <c r="AO59" s="39">
        <f>AN59/$AN$59</f>
        <v>1</v>
      </c>
    </row>
  </sheetData>
  <mergeCells count="2">
    <mergeCell ref="A1:AC1"/>
    <mergeCell ref="A2:AC2"/>
  </mergeCells>
  <phoneticPr fontId="0" type="noConversion"/>
  <pageMargins left="0.5" right="0.5" top="0.75" bottom="0.75" header="0.5" footer="0.5"/>
  <pageSetup paperSize="5" scale="95" orientation="landscape" r:id="rId1"/>
  <headerFooter alignWithMargins="0">
    <oddHeader>&amp;CUse of CDBG Funds by Insular Area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78592d94a4176b905150227e05eb8ea1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cf1671a920c15b8643f2de9b1f581903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475CBD-192D-47F2-92A2-E3CD83059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047E5D-E859-4EC3-AD35-95AF414877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3531D8-4BCC-49EC-AAC3-7905AA9B5C9F}">
  <ds:schemaRefs>
    <ds:schemaRef ds:uri="http://purl.org/dc/elements/1.1/"/>
    <ds:schemaRef ds:uri="c442bec3-5de2-4848-8046-1525657b99f6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fdc81ec3-f4f6-4609-b50f-04d22d16fe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CDBGInsularDraws</vt:lpstr>
      <vt:lpstr>CDBGInsularDraws</vt:lpstr>
      <vt:lpstr>CDBGInsularDraws!Print_Titles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 Insular Area Disbursements</dc:title>
  <dc:creator>HUD</dc:creator>
  <cp:lastModifiedBy>Laurilliard, Rachael</cp:lastModifiedBy>
  <cp:lastPrinted>2015-10-16T14:00:03Z</cp:lastPrinted>
  <dcterms:created xsi:type="dcterms:W3CDTF">2005-10-19T17:25:48Z</dcterms:created>
  <dcterms:modified xsi:type="dcterms:W3CDTF">2019-10-15T20:51:11Z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10022480-b030-4684-ae7a-0816790cb64e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0x0101002B2DBCC8A5E7ED47A7D5CBE7407F1D48</vt:lpwstr>
  </property>
</Properties>
</file>