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35753_icf_com/Documents/Move to Resource Folder/"/>
    </mc:Choice>
  </mc:AlternateContent>
  <xr:revisionPtr revIDLastSave="0" documentId="8_{68E8D514-73B5-4945-842B-56E2BED89437}" xr6:coauthVersionLast="44" xr6:coauthVersionMax="44" xr10:uidLastSave="{00000000-0000-0000-0000-000000000000}"/>
  <bookViews>
    <workbookView xWindow="28680" yWindow="-120" windowWidth="24240" windowHeight="13740" xr2:uid="{00000000-000D-0000-FFFF-FFFF00000000}"/>
  </bookViews>
  <sheets>
    <sheet name="FY19-01" sheetId="1" r:id="rId1"/>
  </sheets>
  <definedNames>
    <definedName name="CDBGMatrixStateDraws">'FY19-01'!$A$4:$AH$115</definedName>
    <definedName name="_xlnm.Print_Titles" localSheetId="0">'FY19-01'!$4:$4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6" i="1" l="1"/>
  <c r="D112" i="1"/>
  <c r="D105" i="1"/>
  <c r="D76" i="1"/>
  <c r="D50" i="1"/>
  <c r="D33" i="1"/>
  <c r="D23" i="1"/>
  <c r="D10" i="1"/>
  <c r="E33" i="1" l="1"/>
  <c r="E50" i="1"/>
  <c r="E76" i="1"/>
  <c r="E112" i="1"/>
  <c r="D118" i="1"/>
  <c r="E116" i="1" s="1"/>
  <c r="F116" i="1"/>
  <c r="F112" i="1"/>
  <c r="F105" i="1"/>
  <c r="F76" i="1"/>
  <c r="F50" i="1"/>
  <c r="F33" i="1"/>
  <c r="F23" i="1"/>
  <c r="F10" i="1"/>
  <c r="E10" i="1" l="1"/>
  <c r="E23" i="1"/>
  <c r="E7" i="1"/>
  <c r="E16" i="1"/>
  <c r="E25" i="1"/>
  <c r="E42" i="1"/>
  <c r="E59" i="1"/>
  <c r="E67" i="1"/>
  <c r="E75" i="1"/>
  <c r="E84" i="1"/>
  <c r="E92" i="1"/>
  <c r="E100" i="1"/>
  <c r="E109" i="1"/>
  <c r="E5" i="1"/>
  <c r="E8" i="1"/>
  <c r="E26" i="1"/>
  <c r="E52" i="1"/>
  <c r="E101" i="1"/>
  <c r="E64" i="1"/>
  <c r="E9" i="1"/>
  <c r="E18" i="1"/>
  <c r="E27" i="1"/>
  <c r="E36" i="1"/>
  <c r="E44" i="1"/>
  <c r="E53" i="1"/>
  <c r="E61" i="1"/>
  <c r="E69" i="1"/>
  <c r="E78" i="1"/>
  <c r="E86" i="1"/>
  <c r="E94" i="1"/>
  <c r="E102" i="1"/>
  <c r="E111" i="1"/>
  <c r="E19" i="1"/>
  <c r="E28" i="1"/>
  <c r="E37" i="1"/>
  <c r="E45" i="1"/>
  <c r="E54" i="1"/>
  <c r="E62" i="1"/>
  <c r="E70" i="1"/>
  <c r="E79" i="1"/>
  <c r="E87" i="1"/>
  <c r="E103" i="1"/>
  <c r="E12" i="1"/>
  <c r="E20" i="1"/>
  <c r="E29" i="1"/>
  <c r="E38" i="1"/>
  <c r="E46" i="1"/>
  <c r="E55" i="1"/>
  <c r="E63" i="1"/>
  <c r="E80" i="1"/>
  <c r="E88" i="1"/>
  <c r="E104" i="1"/>
  <c r="E114" i="1"/>
  <c r="E13" i="1"/>
  <c r="E21" i="1"/>
  <c r="E39" i="1"/>
  <c r="E56" i="1"/>
  <c r="E81" i="1"/>
  <c r="E97" i="1"/>
  <c r="E95" i="1"/>
  <c r="E71" i="1"/>
  <c r="E96" i="1"/>
  <c r="E14" i="1"/>
  <c r="E22" i="1"/>
  <c r="E31" i="1"/>
  <c r="E40" i="1"/>
  <c r="E48" i="1"/>
  <c r="E57" i="1"/>
  <c r="E65" i="1"/>
  <c r="E73" i="1"/>
  <c r="E82" i="1"/>
  <c r="E90" i="1"/>
  <c r="E98" i="1"/>
  <c r="E107" i="1"/>
  <c r="E6" i="1"/>
  <c r="E15" i="1"/>
  <c r="E32" i="1"/>
  <c r="E41" i="1"/>
  <c r="E49" i="1"/>
  <c r="E58" i="1"/>
  <c r="E66" i="1"/>
  <c r="E74" i="1"/>
  <c r="E83" i="1"/>
  <c r="E91" i="1"/>
  <c r="E99" i="1"/>
  <c r="E108" i="1"/>
  <c r="E118" i="1"/>
  <c r="E17" i="1"/>
  <c r="E35" i="1"/>
  <c r="E43" i="1"/>
  <c r="E60" i="1"/>
  <c r="E68" i="1"/>
  <c r="E85" i="1"/>
  <c r="E93" i="1"/>
  <c r="E110" i="1"/>
  <c r="E30" i="1"/>
  <c r="E47" i="1"/>
  <c r="E72" i="1"/>
  <c r="E89" i="1"/>
  <c r="E115" i="1"/>
  <c r="E105" i="1"/>
  <c r="F118" i="1"/>
  <c r="G105" i="1" s="1"/>
  <c r="H112" i="1"/>
  <c r="H116" i="1"/>
  <c r="H105" i="1"/>
  <c r="H76" i="1"/>
  <c r="H50" i="1"/>
  <c r="H33" i="1"/>
  <c r="H23" i="1"/>
  <c r="H10" i="1"/>
  <c r="G14" i="1" l="1"/>
  <c r="G10" i="1"/>
  <c r="G98" i="1"/>
  <c r="G90" i="1"/>
  <c r="G72" i="1"/>
  <c r="G45" i="1"/>
  <c r="G48" i="1"/>
  <c r="G64" i="1"/>
  <c r="G36" i="1"/>
  <c r="G83" i="1"/>
  <c r="G103" i="1"/>
  <c r="G30" i="1"/>
  <c r="G42" i="1"/>
  <c r="G21" i="1"/>
  <c r="G15" i="1"/>
  <c r="G35" i="1"/>
  <c r="G89" i="1"/>
  <c r="G76" i="1"/>
  <c r="G102" i="1"/>
  <c r="G91" i="1"/>
  <c r="G6" i="1"/>
  <c r="G104" i="1"/>
  <c r="G68" i="1"/>
  <c r="G67" i="1"/>
  <c r="G74" i="1"/>
  <c r="G99" i="1"/>
  <c r="G96" i="1"/>
  <c r="G116" i="1"/>
  <c r="G82" i="1"/>
  <c r="G58" i="1"/>
  <c r="G114" i="1"/>
  <c r="G95" i="1"/>
  <c r="G86" i="1"/>
  <c r="G52" i="1"/>
  <c r="G23" i="1"/>
  <c r="G5" i="1"/>
  <c r="G47" i="1"/>
  <c r="G71" i="1"/>
  <c r="G18" i="1"/>
  <c r="G78" i="1"/>
  <c r="G43" i="1"/>
  <c r="G109" i="1"/>
  <c r="G41" i="1"/>
  <c r="G65" i="1"/>
  <c r="G84" i="1"/>
  <c r="G115" i="1"/>
  <c r="G39" i="1"/>
  <c r="G55" i="1"/>
  <c r="G63" i="1"/>
  <c r="G79" i="1"/>
  <c r="G9" i="1"/>
  <c r="G69" i="1"/>
  <c r="G110" i="1"/>
  <c r="G25" i="1"/>
  <c r="G94" i="1"/>
  <c r="G26" i="1"/>
  <c r="G60" i="1"/>
  <c r="G33" i="1"/>
  <c r="G66" i="1"/>
  <c r="G13" i="1"/>
  <c r="G56" i="1"/>
  <c r="G80" i="1"/>
  <c r="G27" i="1"/>
  <c r="G17" i="1"/>
  <c r="G112" i="1"/>
  <c r="G49" i="1"/>
  <c r="G73" i="1"/>
  <c r="G22" i="1"/>
  <c r="G88" i="1"/>
  <c r="G87" i="1"/>
  <c r="G8" i="1"/>
  <c r="G75" i="1"/>
  <c r="G31" i="1"/>
  <c r="G57" i="1"/>
  <c r="G50" i="1"/>
  <c r="G97" i="1"/>
  <c r="G29" i="1"/>
  <c r="G19" i="1"/>
  <c r="G46" i="1"/>
  <c r="G70" i="1"/>
  <c r="G92" i="1"/>
  <c r="G61" i="1"/>
  <c r="G101" i="1"/>
  <c r="G16" i="1"/>
  <c r="G20" i="1"/>
  <c r="G100" i="1"/>
  <c r="G38" i="1"/>
  <c r="G62" i="1"/>
  <c r="G32" i="1"/>
  <c r="G53" i="1"/>
  <c r="G93" i="1"/>
  <c r="G7" i="1"/>
  <c r="G108" i="1"/>
  <c r="G107" i="1"/>
  <c r="G40" i="1"/>
  <c r="G118" i="1"/>
  <c r="G81" i="1"/>
  <c r="G12" i="1"/>
  <c r="G59" i="1"/>
  <c r="G28" i="1"/>
  <c r="G54" i="1"/>
  <c r="G111" i="1"/>
  <c r="G44" i="1"/>
  <c r="G85" i="1"/>
  <c r="H118" i="1"/>
  <c r="I23" i="1" s="1"/>
  <c r="J116" i="1"/>
  <c r="J112" i="1"/>
  <c r="J105" i="1"/>
  <c r="J76" i="1"/>
  <c r="J50" i="1"/>
  <c r="J33" i="1"/>
  <c r="J23" i="1"/>
  <c r="J10" i="1"/>
  <c r="J118" i="1" l="1"/>
  <c r="K97" i="1" s="1"/>
  <c r="I118" i="1"/>
  <c r="I14" i="1"/>
  <c r="I22" i="1"/>
  <c r="I31" i="1"/>
  <c r="I42" i="1"/>
  <c r="I58" i="1"/>
  <c r="I66" i="1"/>
  <c r="I75" i="1"/>
  <c r="I83" i="1"/>
  <c r="I91" i="1"/>
  <c r="I99" i="1"/>
  <c r="I111" i="1"/>
  <c r="I116" i="1"/>
  <c r="I19" i="1"/>
  <c r="I6" i="1"/>
  <c r="I15" i="1"/>
  <c r="I32" i="1"/>
  <c r="I43" i="1"/>
  <c r="I71" i="1"/>
  <c r="I59" i="1"/>
  <c r="I67" i="1"/>
  <c r="I84" i="1"/>
  <c r="I92" i="1"/>
  <c r="I100" i="1"/>
  <c r="I27" i="1"/>
  <c r="I95" i="1"/>
  <c r="I28" i="1"/>
  <c r="I55" i="1"/>
  <c r="I63" i="1"/>
  <c r="I88" i="1"/>
  <c r="I108" i="1"/>
  <c r="I89" i="1"/>
  <c r="I7" i="1"/>
  <c r="I16" i="1"/>
  <c r="I25" i="1"/>
  <c r="I44" i="1"/>
  <c r="I52" i="1"/>
  <c r="I60" i="1"/>
  <c r="I68" i="1"/>
  <c r="I78" i="1"/>
  <c r="I85" i="1"/>
  <c r="I93" i="1"/>
  <c r="I101" i="1"/>
  <c r="I114" i="1"/>
  <c r="I18" i="1"/>
  <c r="I107" i="1"/>
  <c r="I39" i="1"/>
  <c r="I72" i="1"/>
  <c r="I5" i="1"/>
  <c r="I8" i="1"/>
  <c r="I17" i="1"/>
  <c r="I26" i="1"/>
  <c r="I35" i="1"/>
  <c r="I45" i="1"/>
  <c r="I53" i="1"/>
  <c r="I61" i="1"/>
  <c r="I69" i="1"/>
  <c r="I104" i="1"/>
  <c r="I86" i="1"/>
  <c r="I94" i="1"/>
  <c r="I115" i="1"/>
  <c r="I9" i="1"/>
  <c r="I46" i="1"/>
  <c r="I70" i="1"/>
  <c r="I87" i="1"/>
  <c r="I47" i="1"/>
  <c r="I96" i="1"/>
  <c r="I81" i="1"/>
  <c r="I109" i="1"/>
  <c r="I12" i="1"/>
  <c r="I20" i="1"/>
  <c r="I29" i="1"/>
  <c r="I40" i="1"/>
  <c r="I48" i="1"/>
  <c r="I56" i="1"/>
  <c r="I64" i="1"/>
  <c r="I73" i="1"/>
  <c r="I97" i="1"/>
  <c r="I13" i="1"/>
  <c r="I21" i="1"/>
  <c r="I30" i="1"/>
  <c r="I41" i="1"/>
  <c r="I49" i="1"/>
  <c r="I57" i="1"/>
  <c r="I65" i="1"/>
  <c r="I74" i="1"/>
  <c r="I82" i="1"/>
  <c r="I90" i="1"/>
  <c r="I98" i="1"/>
  <c r="I110" i="1"/>
  <c r="I36" i="1"/>
  <c r="I54" i="1"/>
  <c r="I62" i="1"/>
  <c r="I79" i="1"/>
  <c r="I80" i="1"/>
  <c r="I76" i="1"/>
  <c r="I50" i="1"/>
  <c r="K50" i="1"/>
  <c r="I33" i="1"/>
  <c r="I105" i="1"/>
  <c r="I10" i="1"/>
  <c r="I112" i="1"/>
  <c r="K100" i="1"/>
  <c r="K85" i="1"/>
  <c r="K25" i="1"/>
  <c r="K29" i="1"/>
  <c r="K8" i="1"/>
  <c r="K17" i="1"/>
  <c r="K49" i="1"/>
  <c r="K53" i="1"/>
  <c r="K104" i="1"/>
  <c r="K86" i="1"/>
  <c r="K14" i="1"/>
  <c r="K18" i="1"/>
  <c r="K46" i="1"/>
  <c r="K58" i="1"/>
  <c r="K87" i="1"/>
  <c r="K91" i="1"/>
  <c r="K10" i="1"/>
  <c r="K19" i="1"/>
  <c r="K59" i="1"/>
  <c r="K63" i="1"/>
  <c r="K88" i="1"/>
  <c r="K96" i="1"/>
  <c r="K64" i="1"/>
  <c r="K78" i="1"/>
  <c r="K23" i="1"/>
  <c r="K112" i="1"/>
  <c r="L116" i="1"/>
  <c r="L112" i="1"/>
  <c r="L105" i="1"/>
  <c r="L76" i="1"/>
  <c r="L50" i="1"/>
  <c r="L33" i="1"/>
  <c r="L23" i="1"/>
  <c r="L10" i="1"/>
  <c r="K5" i="1" l="1"/>
  <c r="K84" i="1"/>
  <c r="K6" i="1"/>
  <c r="K42" i="1"/>
  <c r="K74" i="1"/>
  <c r="K93" i="1"/>
  <c r="K28" i="1"/>
  <c r="K60" i="1"/>
  <c r="K55" i="1"/>
  <c r="K83" i="1"/>
  <c r="K9" i="1"/>
  <c r="K45" i="1"/>
  <c r="K20" i="1"/>
  <c r="K52" i="1"/>
  <c r="K71" i="1"/>
  <c r="K79" i="1"/>
  <c r="K115" i="1"/>
  <c r="K41" i="1"/>
  <c r="K16" i="1"/>
  <c r="K105" i="1"/>
  <c r="K92" i="1"/>
  <c r="K15" i="1"/>
  <c r="K54" i="1"/>
  <c r="K82" i="1"/>
  <c r="K13" i="1"/>
  <c r="K68" i="1"/>
  <c r="K44" i="1"/>
  <c r="K47" i="1"/>
  <c r="K36" i="1"/>
  <c r="K69" i="1"/>
  <c r="K73" i="1"/>
  <c r="K101" i="1"/>
  <c r="K33" i="1"/>
  <c r="K76" i="1"/>
  <c r="K43" i="1"/>
  <c r="K107" i="1"/>
  <c r="K70" i="1"/>
  <c r="K31" i="1"/>
  <c r="K98" i="1"/>
  <c r="K65" i="1"/>
  <c r="K30" i="1"/>
  <c r="K56" i="1"/>
  <c r="K7" i="1"/>
  <c r="K116" i="1"/>
  <c r="K114" i="1"/>
  <c r="K80" i="1"/>
  <c r="K75" i="1"/>
  <c r="K110" i="1"/>
  <c r="K35" i="1"/>
  <c r="K12" i="1"/>
  <c r="K89" i="1"/>
  <c r="K118" i="1"/>
  <c r="K72" i="1"/>
  <c r="K39" i="1"/>
  <c r="K99" i="1"/>
  <c r="K66" i="1"/>
  <c r="K27" i="1"/>
  <c r="K94" i="1"/>
  <c r="K61" i="1"/>
  <c r="K26" i="1"/>
  <c r="K48" i="1"/>
  <c r="K109" i="1"/>
  <c r="K111" i="1"/>
  <c r="K81" i="1"/>
  <c r="K108" i="1"/>
  <c r="K67" i="1"/>
  <c r="K32" i="1"/>
  <c r="K95" i="1"/>
  <c r="K62" i="1"/>
  <c r="K22" i="1"/>
  <c r="K90" i="1"/>
  <c r="K57" i="1"/>
  <c r="K21" i="1"/>
  <c r="K40" i="1"/>
  <c r="L118" i="1"/>
  <c r="M10" i="1" s="1"/>
  <c r="N23" i="1"/>
  <c r="N116" i="1"/>
  <c r="N112" i="1"/>
  <c r="N105" i="1"/>
  <c r="N76" i="1"/>
  <c r="N50" i="1"/>
  <c r="N33" i="1"/>
  <c r="N10" i="1"/>
  <c r="M50" i="1" l="1"/>
  <c r="M6" i="1"/>
  <c r="M15" i="1"/>
  <c r="M19" i="1"/>
  <c r="M28" i="1"/>
  <c r="M32" i="1"/>
  <c r="M39" i="1"/>
  <c r="M43" i="1"/>
  <c r="M47" i="1"/>
  <c r="M71" i="1"/>
  <c r="M55" i="1"/>
  <c r="M59" i="1"/>
  <c r="M63" i="1"/>
  <c r="M67" i="1"/>
  <c r="M72" i="1"/>
  <c r="M80" i="1"/>
  <c r="M84" i="1"/>
  <c r="M88" i="1"/>
  <c r="M92" i="1"/>
  <c r="M96" i="1"/>
  <c r="M100" i="1"/>
  <c r="M108" i="1"/>
  <c r="M118" i="1"/>
  <c r="M7" i="1"/>
  <c r="M12" i="1"/>
  <c r="M16" i="1"/>
  <c r="M20" i="1"/>
  <c r="M25" i="1"/>
  <c r="M29" i="1"/>
  <c r="M33" i="1"/>
  <c r="M40" i="1"/>
  <c r="M44" i="1"/>
  <c r="M48" i="1"/>
  <c r="M52" i="1"/>
  <c r="M56" i="1"/>
  <c r="M60" i="1"/>
  <c r="M64" i="1"/>
  <c r="M68" i="1"/>
  <c r="M73" i="1"/>
  <c r="M78" i="1"/>
  <c r="M81" i="1"/>
  <c r="M85" i="1"/>
  <c r="M89" i="1"/>
  <c r="M93" i="1"/>
  <c r="M97" i="1"/>
  <c r="M101" i="1"/>
  <c r="M109" i="1"/>
  <c r="M114" i="1"/>
  <c r="M5" i="1"/>
  <c r="M8" i="1"/>
  <c r="M13" i="1"/>
  <c r="M17" i="1"/>
  <c r="M21" i="1"/>
  <c r="M26" i="1"/>
  <c r="M30" i="1"/>
  <c r="M35" i="1"/>
  <c r="M41" i="1"/>
  <c r="M45" i="1"/>
  <c r="M49" i="1"/>
  <c r="M53" i="1"/>
  <c r="M57" i="1"/>
  <c r="M61" i="1"/>
  <c r="M65" i="1"/>
  <c r="M69" i="1"/>
  <c r="M74" i="1"/>
  <c r="M104" i="1"/>
  <c r="M82" i="1"/>
  <c r="M86" i="1"/>
  <c r="M90" i="1"/>
  <c r="M94" i="1"/>
  <c r="M98" i="1"/>
  <c r="M110" i="1"/>
  <c r="M115" i="1"/>
  <c r="M9" i="1"/>
  <c r="M14" i="1"/>
  <c r="M18" i="1"/>
  <c r="M22" i="1"/>
  <c r="M27" i="1"/>
  <c r="M31" i="1"/>
  <c r="M36" i="1"/>
  <c r="M42" i="1"/>
  <c r="M46" i="1"/>
  <c r="M54" i="1"/>
  <c r="M58" i="1"/>
  <c r="M62" i="1"/>
  <c r="M66" i="1"/>
  <c r="M70" i="1"/>
  <c r="M75" i="1"/>
  <c r="M79" i="1"/>
  <c r="M83" i="1"/>
  <c r="M87" i="1"/>
  <c r="M91" i="1"/>
  <c r="M95" i="1"/>
  <c r="M99" i="1"/>
  <c r="M107" i="1"/>
  <c r="M111" i="1"/>
  <c r="M23" i="1"/>
  <c r="M116" i="1"/>
  <c r="M76" i="1"/>
  <c r="M105" i="1"/>
  <c r="M112" i="1"/>
  <c r="N118" i="1"/>
  <c r="P116" i="1"/>
  <c r="P112" i="1"/>
  <c r="P105" i="1"/>
  <c r="P76" i="1"/>
  <c r="P50" i="1"/>
  <c r="P33" i="1"/>
  <c r="P23" i="1"/>
  <c r="P10" i="1"/>
  <c r="R10" i="1"/>
  <c r="R116" i="1"/>
  <c r="R112" i="1"/>
  <c r="R105" i="1"/>
  <c r="R76" i="1"/>
  <c r="R50" i="1"/>
  <c r="R33" i="1"/>
  <c r="R23" i="1"/>
  <c r="T116" i="1"/>
  <c r="T112" i="1"/>
  <c r="T105" i="1"/>
  <c r="T76" i="1"/>
  <c r="T50" i="1"/>
  <c r="T33" i="1"/>
  <c r="T23" i="1"/>
  <c r="T10" i="1"/>
  <c r="O118" i="1" l="1"/>
  <c r="O7" i="1"/>
  <c r="O9" i="1"/>
  <c r="O12" i="1"/>
  <c r="O14" i="1"/>
  <c r="O16" i="1"/>
  <c r="O18" i="1"/>
  <c r="O20" i="1"/>
  <c r="O22" i="1"/>
  <c r="O25" i="1"/>
  <c r="O27" i="1"/>
  <c r="O29" i="1"/>
  <c r="O31" i="1"/>
  <c r="O36" i="1"/>
  <c r="O40" i="1"/>
  <c r="O42" i="1"/>
  <c r="O44" i="1"/>
  <c r="O46" i="1"/>
  <c r="O48" i="1"/>
  <c r="O52" i="1"/>
  <c r="O54" i="1"/>
  <c r="O56" i="1"/>
  <c r="O58" i="1"/>
  <c r="O60" i="1"/>
  <c r="O62" i="1"/>
  <c r="O64" i="1"/>
  <c r="O66" i="1"/>
  <c r="O68" i="1"/>
  <c r="O70" i="1"/>
  <c r="O73" i="1"/>
  <c r="O75" i="1"/>
  <c r="O78" i="1"/>
  <c r="O79" i="1"/>
  <c r="O81" i="1"/>
  <c r="O83" i="1"/>
  <c r="O85" i="1"/>
  <c r="O87" i="1"/>
  <c r="O89" i="1"/>
  <c r="O91" i="1"/>
  <c r="O93" i="1"/>
  <c r="O95" i="1"/>
  <c r="O97" i="1"/>
  <c r="O100" i="1"/>
  <c r="O105" i="1"/>
  <c r="O108" i="1"/>
  <c r="O110" i="1"/>
  <c r="O115" i="1"/>
  <c r="O6" i="1"/>
  <c r="O8" i="1"/>
  <c r="O13" i="1"/>
  <c r="O15" i="1"/>
  <c r="O17" i="1"/>
  <c r="O19" i="1"/>
  <c r="O21" i="1"/>
  <c r="O26" i="1"/>
  <c r="O28" i="1"/>
  <c r="O30" i="1"/>
  <c r="O32" i="1"/>
  <c r="O35" i="1"/>
  <c r="O39" i="1"/>
  <c r="O41" i="1"/>
  <c r="O43" i="1"/>
  <c r="O45" i="1"/>
  <c r="O47" i="1"/>
  <c r="O49" i="1"/>
  <c r="O71" i="1"/>
  <c r="O53" i="1"/>
  <c r="O55" i="1"/>
  <c r="O57" i="1"/>
  <c r="O59" i="1"/>
  <c r="O61" i="1"/>
  <c r="O63" i="1"/>
  <c r="O65" i="1"/>
  <c r="O67" i="1"/>
  <c r="O69" i="1"/>
  <c r="O72" i="1"/>
  <c r="O74" i="1"/>
  <c r="O104" i="1"/>
  <c r="O80" i="1"/>
  <c r="O82" i="1"/>
  <c r="O84" i="1"/>
  <c r="O86" i="1"/>
  <c r="O88" i="1"/>
  <c r="O90" i="1"/>
  <c r="O92" i="1"/>
  <c r="O94" i="1"/>
  <c r="O96" i="1"/>
  <c r="O99" i="1"/>
  <c r="O101" i="1"/>
  <c r="O107" i="1"/>
  <c r="O109" i="1"/>
  <c r="O111" i="1"/>
  <c r="O114" i="1"/>
  <c r="O5" i="1"/>
  <c r="O112" i="1"/>
  <c r="O33" i="1"/>
  <c r="O116" i="1"/>
  <c r="O23" i="1"/>
  <c r="O76" i="1"/>
  <c r="O10" i="1"/>
  <c r="O50" i="1"/>
  <c r="P118" i="1"/>
  <c r="T118" i="1"/>
  <c r="U105" i="1" s="1"/>
  <c r="R118" i="1"/>
  <c r="S116" i="1" s="1"/>
  <c r="X116" i="1"/>
  <c r="V116" i="1"/>
  <c r="X112" i="1"/>
  <c r="V112" i="1"/>
  <c r="X105" i="1"/>
  <c r="V105" i="1"/>
  <c r="X76" i="1"/>
  <c r="V76" i="1"/>
  <c r="X50" i="1"/>
  <c r="V50" i="1"/>
  <c r="Q6" i="1" l="1"/>
  <c r="Q8" i="1"/>
  <c r="Q10" i="1"/>
  <c r="Q13" i="1"/>
  <c r="Q15" i="1"/>
  <c r="Q17" i="1"/>
  <c r="Q20" i="1"/>
  <c r="Q22" i="1"/>
  <c r="Q25" i="1"/>
  <c r="Q27" i="1"/>
  <c r="Q29" i="1"/>
  <c r="Q31" i="1"/>
  <c r="Q33" i="1"/>
  <c r="Q36" i="1"/>
  <c r="Q40" i="1"/>
  <c r="Q42" i="1"/>
  <c r="Q44" i="1"/>
  <c r="Q46" i="1"/>
  <c r="Q49" i="1"/>
  <c r="Q71" i="1"/>
  <c r="Q53" i="1"/>
  <c r="Q55" i="1"/>
  <c r="Q57" i="1"/>
  <c r="Q59" i="1"/>
  <c r="Q61" i="1"/>
  <c r="Q63" i="1"/>
  <c r="Q65" i="1"/>
  <c r="Q67" i="1"/>
  <c r="Q69" i="1"/>
  <c r="Q72" i="1"/>
  <c r="Q74" i="1"/>
  <c r="Q76" i="1"/>
  <c r="Q104" i="1"/>
  <c r="Q80" i="1"/>
  <c r="Q82" i="1"/>
  <c r="Q84" i="1"/>
  <c r="Q86" i="1"/>
  <c r="Q88" i="1"/>
  <c r="Q90" i="1"/>
  <c r="Q92" i="1"/>
  <c r="Q94" i="1"/>
  <c r="Q96" i="1"/>
  <c r="Q99" i="1"/>
  <c r="Q101" i="1"/>
  <c r="Q107" i="1"/>
  <c r="Q109" i="1"/>
  <c r="Q111" i="1"/>
  <c r="Q114" i="1"/>
  <c r="Q116" i="1"/>
  <c r="Q5" i="1"/>
  <c r="Q7" i="1"/>
  <c r="Q9" i="1"/>
  <c r="Q14" i="1"/>
  <c r="Q16" i="1"/>
  <c r="Q18" i="1"/>
  <c r="Q19" i="1"/>
  <c r="Q21" i="1"/>
  <c r="Q26" i="1"/>
  <c r="Q28" i="1"/>
  <c r="Q30" i="1"/>
  <c r="Q32" i="1"/>
  <c r="Q35" i="1"/>
  <c r="Q39" i="1"/>
  <c r="Q41" i="1"/>
  <c r="Q43" i="1"/>
  <c r="Q45" i="1"/>
  <c r="Q48" i="1"/>
  <c r="Q50" i="1"/>
  <c r="Q52" i="1"/>
  <c r="Q54" i="1"/>
  <c r="Q56" i="1"/>
  <c r="Q58" i="1"/>
  <c r="Q60" i="1"/>
  <c r="Q62" i="1"/>
  <c r="Q64" i="1"/>
  <c r="Q66" i="1"/>
  <c r="Q68" i="1"/>
  <c r="Q70" i="1"/>
  <c r="Q73" i="1"/>
  <c r="Q75" i="1"/>
  <c r="Q78" i="1"/>
  <c r="Q79" i="1"/>
  <c r="Q81" i="1"/>
  <c r="Q83" i="1"/>
  <c r="Q85" i="1"/>
  <c r="Q87" i="1"/>
  <c r="Q89" i="1"/>
  <c r="Q91" i="1"/>
  <c r="Q93" i="1"/>
  <c r="Q95" i="1"/>
  <c r="Q97" i="1"/>
  <c r="Q100" i="1"/>
  <c r="Q105" i="1"/>
  <c r="Q108" i="1"/>
  <c r="Q110" i="1"/>
  <c r="Q112" i="1"/>
  <c r="Q115" i="1"/>
  <c r="Q118" i="1"/>
  <c r="Q23" i="1"/>
  <c r="S50" i="1"/>
  <c r="S6" i="1"/>
  <c r="S8" i="1"/>
  <c r="S13" i="1"/>
  <c r="S15" i="1"/>
  <c r="S17" i="1"/>
  <c r="S19" i="1"/>
  <c r="S22" i="1"/>
  <c r="S25" i="1"/>
  <c r="S27" i="1"/>
  <c r="S29" i="1"/>
  <c r="S31" i="1"/>
  <c r="S36" i="1"/>
  <c r="S40" i="1"/>
  <c r="S42" i="1"/>
  <c r="S44" i="1"/>
  <c r="S46" i="1"/>
  <c r="S49" i="1"/>
  <c r="S71" i="1"/>
  <c r="S53" i="1"/>
  <c r="S55" i="1"/>
  <c r="S57" i="1"/>
  <c r="S59" i="1"/>
  <c r="S61" i="1"/>
  <c r="S63" i="1"/>
  <c r="S65" i="1"/>
  <c r="S67" i="1"/>
  <c r="S69" i="1"/>
  <c r="S72" i="1"/>
  <c r="S74" i="1"/>
  <c r="S104" i="1"/>
  <c r="S80" i="1"/>
  <c r="S82" i="1"/>
  <c r="S84" i="1"/>
  <c r="S86" i="1"/>
  <c r="S88" i="1"/>
  <c r="S90" i="1"/>
  <c r="S92" i="1"/>
  <c r="S94" i="1"/>
  <c r="S96" i="1"/>
  <c r="S99" i="1"/>
  <c r="S101" i="1"/>
  <c r="S107" i="1"/>
  <c r="S109" i="1"/>
  <c r="S111" i="1"/>
  <c r="S114" i="1"/>
  <c r="S5" i="1"/>
  <c r="S7" i="1"/>
  <c r="S9" i="1"/>
  <c r="S12" i="1"/>
  <c r="S14" i="1"/>
  <c r="S16" i="1"/>
  <c r="S18" i="1"/>
  <c r="S20" i="1"/>
  <c r="S26" i="1"/>
  <c r="S28" i="1"/>
  <c r="S30" i="1"/>
  <c r="S32" i="1"/>
  <c r="S35" i="1"/>
  <c r="S39" i="1"/>
  <c r="S41" i="1"/>
  <c r="S43" i="1"/>
  <c r="S45" i="1"/>
  <c r="S48" i="1"/>
  <c r="S52" i="1"/>
  <c r="S54" i="1"/>
  <c r="S56" i="1"/>
  <c r="S58" i="1"/>
  <c r="S60" i="1"/>
  <c r="S62" i="1"/>
  <c r="S64" i="1"/>
  <c r="S66" i="1"/>
  <c r="S68" i="1"/>
  <c r="S70" i="1"/>
  <c r="S73" i="1"/>
  <c r="S75" i="1"/>
  <c r="S78" i="1"/>
  <c r="S79" i="1"/>
  <c r="S81" i="1"/>
  <c r="S83" i="1"/>
  <c r="S85" i="1"/>
  <c r="S87" i="1"/>
  <c r="S89" i="1"/>
  <c r="S91" i="1"/>
  <c r="S93" i="1"/>
  <c r="S95" i="1"/>
  <c r="S97" i="1"/>
  <c r="S100" i="1"/>
  <c r="S108" i="1"/>
  <c r="S110" i="1"/>
  <c r="S115" i="1"/>
  <c r="S118" i="1"/>
  <c r="S105" i="1"/>
  <c r="S23" i="1"/>
  <c r="U76" i="1"/>
  <c r="S112" i="1"/>
  <c r="S33" i="1"/>
  <c r="U50" i="1"/>
  <c r="U10" i="1"/>
  <c r="U6" i="1"/>
  <c r="U8" i="1"/>
  <c r="U13" i="1"/>
  <c r="U15" i="1"/>
  <c r="U17" i="1"/>
  <c r="U19" i="1"/>
  <c r="U22" i="1"/>
  <c r="U25" i="1"/>
  <c r="U27" i="1"/>
  <c r="U29" i="1"/>
  <c r="U31" i="1"/>
  <c r="U36" i="1"/>
  <c r="U40" i="1"/>
  <c r="U42" i="1"/>
  <c r="U44" i="1"/>
  <c r="U46" i="1"/>
  <c r="U49" i="1"/>
  <c r="U71" i="1"/>
  <c r="U53" i="1"/>
  <c r="U55" i="1"/>
  <c r="U57" i="1"/>
  <c r="U59" i="1"/>
  <c r="U61" i="1"/>
  <c r="U63" i="1"/>
  <c r="U65" i="1"/>
  <c r="U67" i="1"/>
  <c r="U69" i="1"/>
  <c r="U72" i="1"/>
  <c r="U74" i="1"/>
  <c r="U104" i="1"/>
  <c r="U80" i="1"/>
  <c r="U82" i="1"/>
  <c r="U7" i="1"/>
  <c r="U9" i="1"/>
  <c r="U12" i="1"/>
  <c r="U14" i="1"/>
  <c r="U16" i="1"/>
  <c r="U18" i="1"/>
  <c r="U20" i="1"/>
  <c r="U26" i="1"/>
  <c r="U28" i="1"/>
  <c r="U30" i="1"/>
  <c r="U32" i="1"/>
  <c r="U35" i="1"/>
  <c r="U39" i="1"/>
  <c r="U41" i="1"/>
  <c r="U43" i="1"/>
  <c r="U45" i="1"/>
  <c r="U48" i="1"/>
  <c r="U52" i="1"/>
  <c r="U54" i="1"/>
  <c r="U56" i="1"/>
  <c r="U58" i="1"/>
  <c r="U60" i="1"/>
  <c r="U62" i="1"/>
  <c r="U64" i="1"/>
  <c r="U66" i="1"/>
  <c r="U68" i="1"/>
  <c r="U70" i="1"/>
  <c r="U73" i="1"/>
  <c r="U75" i="1"/>
  <c r="U78" i="1"/>
  <c r="U79" i="1"/>
  <c r="U81" i="1"/>
  <c r="U83" i="1"/>
  <c r="U85" i="1"/>
  <c r="U87" i="1"/>
  <c r="U89" i="1"/>
  <c r="U91" i="1"/>
  <c r="U93" i="1"/>
  <c r="U95" i="1"/>
  <c r="U97" i="1"/>
  <c r="U100" i="1"/>
  <c r="U108" i="1"/>
  <c r="U110" i="1"/>
  <c r="U115" i="1"/>
  <c r="U118" i="1"/>
  <c r="U84" i="1"/>
  <c r="U86" i="1"/>
  <c r="U88" i="1"/>
  <c r="U90" i="1"/>
  <c r="U92" i="1"/>
  <c r="U94" i="1"/>
  <c r="U96" i="1"/>
  <c r="U99" i="1"/>
  <c r="U101" i="1"/>
  <c r="U107" i="1"/>
  <c r="U109" i="1"/>
  <c r="U111" i="1"/>
  <c r="U114" i="1"/>
  <c r="U5" i="1"/>
  <c r="U33" i="1"/>
  <c r="S76" i="1"/>
  <c r="S10" i="1"/>
  <c r="U23" i="1"/>
  <c r="U116" i="1"/>
  <c r="U112" i="1"/>
  <c r="X33" i="1"/>
  <c r="V33" i="1"/>
  <c r="X23" i="1"/>
  <c r="V23" i="1"/>
  <c r="X10" i="1"/>
  <c r="V10" i="1"/>
  <c r="Z10" i="1"/>
  <c r="Z23" i="1"/>
  <c r="Z33" i="1"/>
  <c r="Z50" i="1"/>
  <c r="Z76" i="1"/>
  <c r="Z105" i="1"/>
  <c r="Z112" i="1"/>
  <c r="Z116" i="1"/>
  <c r="AB10" i="1"/>
  <c r="AB23" i="1"/>
  <c r="AB33" i="1"/>
  <c r="AB50" i="1"/>
  <c r="AB76" i="1"/>
  <c r="AB105" i="1"/>
  <c r="AB112" i="1"/>
  <c r="AB116" i="1"/>
  <c r="AD10" i="1"/>
  <c r="AD23" i="1"/>
  <c r="AD33" i="1"/>
  <c r="AD50" i="1"/>
  <c r="AD76" i="1"/>
  <c r="AD105" i="1"/>
  <c r="AD112" i="1"/>
  <c r="AD116" i="1"/>
  <c r="AF10" i="1"/>
  <c r="AF23" i="1"/>
  <c r="AF33" i="1"/>
  <c r="AF50" i="1"/>
  <c r="AF76" i="1"/>
  <c r="AF105" i="1"/>
  <c r="AF112" i="1"/>
  <c r="AF116" i="1"/>
  <c r="AH10" i="1"/>
  <c r="AH23" i="1"/>
  <c r="AH33" i="1"/>
  <c r="AH50" i="1"/>
  <c r="AH76" i="1"/>
  <c r="AH105" i="1"/>
  <c r="AH112" i="1"/>
  <c r="AJ10" i="1"/>
  <c r="AJ23" i="1"/>
  <c r="AJ33" i="1"/>
  <c r="AJ50" i="1"/>
  <c r="AJ76" i="1"/>
  <c r="AJ105" i="1"/>
  <c r="AJ112" i="1"/>
  <c r="AL10" i="1"/>
  <c r="AL23" i="1"/>
  <c r="AL33" i="1"/>
  <c r="AL50" i="1"/>
  <c r="AL76" i="1"/>
  <c r="AL105" i="1"/>
  <c r="AL112" i="1"/>
  <c r="AN10" i="1"/>
  <c r="AN23" i="1"/>
  <c r="AN33" i="1"/>
  <c r="AN50" i="1"/>
  <c r="AN76" i="1"/>
  <c r="AN105" i="1"/>
  <c r="AN112" i="1"/>
  <c r="AH116" i="1"/>
  <c r="AJ116" i="1"/>
  <c r="AL116" i="1"/>
  <c r="AN116" i="1"/>
  <c r="X118" i="1" l="1"/>
  <c r="Y23" i="1" s="1"/>
  <c r="V118" i="1"/>
  <c r="W10" i="1" s="1"/>
  <c r="AH118" i="1"/>
  <c r="AI93" i="1" s="1"/>
  <c r="AD118" i="1"/>
  <c r="AE32" i="1" s="1"/>
  <c r="AL118" i="1"/>
  <c r="AM54" i="1" s="1"/>
  <c r="Z118" i="1"/>
  <c r="AA42" i="1" s="1"/>
  <c r="AN118" i="1"/>
  <c r="AO26" i="1" s="1"/>
  <c r="AJ118" i="1"/>
  <c r="AK79" i="1" s="1"/>
  <c r="AF118" i="1"/>
  <c r="AG111" i="1" s="1"/>
  <c r="AB118" i="1"/>
  <c r="AC39" i="1" s="1"/>
  <c r="AC83" i="1"/>
  <c r="AG53" i="1" l="1"/>
  <c r="AC62" i="1"/>
  <c r="AC15" i="1"/>
  <c r="AE104" i="1"/>
  <c r="AA8" i="1"/>
  <c r="AI28" i="1"/>
  <c r="AE92" i="1"/>
  <c r="AI5" i="1"/>
  <c r="AI30" i="1"/>
  <c r="AE27" i="1"/>
  <c r="AA60" i="1"/>
  <c r="AA17" i="1"/>
  <c r="AC20" i="1"/>
  <c r="AC30" i="1"/>
  <c r="AC56" i="1"/>
  <c r="AA44" i="1"/>
  <c r="AA52" i="1"/>
  <c r="AA57" i="1"/>
  <c r="AC58" i="1"/>
  <c r="AC82" i="1"/>
  <c r="AC110" i="1"/>
  <c r="AC17" i="1"/>
  <c r="AA27" i="1"/>
  <c r="AA69" i="1"/>
  <c r="AA91" i="1"/>
  <c r="AC5" i="1"/>
  <c r="AC49" i="1"/>
  <c r="AC86" i="1"/>
  <c r="AE72" i="1"/>
  <c r="AE53" i="1"/>
  <c r="AA95" i="1"/>
  <c r="AA35" i="1"/>
  <c r="AA20" i="1"/>
  <c r="AM72" i="1"/>
  <c r="AM95" i="1"/>
  <c r="AM88" i="1"/>
  <c r="AO57" i="1"/>
  <c r="AO61" i="1"/>
  <c r="AO85" i="1"/>
  <c r="AO64" i="1"/>
  <c r="AO35" i="1"/>
  <c r="AO80" i="1"/>
  <c r="AM27" i="1"/>
  <c r="AK92" i="1"/>
  <c r="AC116" i="1"/>
  <c r="AC104" i="1"/>
  <c r="AC25" i="1"/>
  <c r="AC80" i="1"/>
  <c r="AC29" i="1"/>
  <c r="AC108" i="1"/>
  <c r="AC70" i="1"/>
  <c r="AC10" i="1"/>
  <c r="AC109" i="1"/>
  <c r="AC16" i="1"/>
  <c r="AA105" i="1"/>
  <c r="AA26" i="1"/>
  <c r="AA97" i="1"/>
  <c r="AA99" i="1"/>
  <c r="AA84" i="1"/>
  <c r="AA83" i="1"/>
  <c r="AA13" i="1"/>
  <c r="AA50" i="1"/>
  <c r="AA72" i="1"/>
  <c r="AA18" i="1"/>
  <c r="AA58" i="1"/>
  <c r="AM82" i="1"/>
  <c r="AM5" i="1"/>
  <c r="AM112" i="1"/>
  <c r="AC40" i="1"/>
  <c r="AC76" i="1"/>
  <c r="AC44" i="1"/>
  <c r="AC93" i="1"/>
  <c r="AC46" i="1"/>
  <c r="AC6" i="1"/>
  <c r="AC107" i="1"/>
  <c r="AC68" i="1"/>
  <c r="AC33" i="1"/>
  <c r="AC88" i="1"/>
  <c r="AC32" i="1"/>
  <c r="AC90" i="1"/>
  <c r="AA5" i="1"/>
  <c r="AA96" i="1"/>
  <c r="AA64" i="1"/>
  <c r="AA65" i="1"/>
  <c r="AA71" i="1"/>
  <c r="AA68" i="1"/>
  <c r="AA110" i="1"/>
  <c r="AA89" i="1"/>
  <c r="AA36" i="1"/>
  <c r="AA66" i="1"/>
  <c r="AA116" i="1"/>
  <c r="AA33" i="1"/>
  <c r="AM105" i="1"/>
  <c r="AM19" i="1"/>
  <c r="AA76" i="1"/>
  <c r="AC91" i="1"/>
  <c r="AC41" i="1"/>
  <c r="AC95" i="1"/>
  <c r="AC60" i="1"/>
  <c r="AC27" i="1"/>
  <c r="AC105" i="1"/>
  <c r="AC67" i="1"/>
  <c r="AC31" i="1"/>
  <c r="AC97" i="1"/>
  <c r="AC55" i="1"/>
  <c r="AC89" i="1"/>
  <c r="AC57" i="1"/>
  <c r="AE20" i="1"/>
  <c r="AA93" i="1"/>
  <c r="AA104" i="1"/>
  <c r="AA63" i="1"/>
  <c r="AA28" i="1"/>
  <c r="AA29" i="1"/>
  <c r="AA9" i="1"/>
  <c r="AA109" i="1"/>
  <c r="AA70" i="1"/>
  <c r="AA56" i="1"/>
  <c r="AA90" i="1"/>
  <c r="AA16" i="1"/>
  <c r="AA59" i="1"/>
  <c r="AC115" i="1"/>
  <c r="AC18" i="1"/>
  <c r="AC59" i="1"/>
  <c r="AC94" i="1"/>
  <c r="AC23" i="1"/>
  <c r="AC45" i="1"/>
  <c r="AC78" i="1"/>
  <c r="AC96" i="1"/>
  <c r="AC26" i="1"/>
  <c r="AC65" i="1"/>
  <c r="AC64" i="1"/>
  <c r="AC66" i="1"/>
  <c r="AC84" i="1"/>
  <c r="AC8" i="1"/>
  <c r="AC52" i="1"/>
  <c r="AC87" i="1"/>
  <c r="AC13" i="1"/>
  <c r="AC53" i="1"/>
  <c r="AC72" i="1"/>
  <c r="AC81" i="1"/>
  <c r="AC112" i="1"/>
  <c r="AC36" i="1"/>
  <c r="AC74" i="1"/>
  <c r="AE88" i="1"/>
  <c r="AE42" i="1"/>
  <c r="AE8" i="1"/>
  <c r="AA118" i="1"/>
  <c r="AA23" i="1"/>
  <c r="AA94" i="1"/>
  <c r="AA25" i="1"/>
  <c r="AA80" i="1"/>
  <c r="AA62" i="1"/>
  <c r="AA48" i="1"/>
  <c r="AA45" i="1"/>
  <c r="AA49" i="1"/>
  <c r="AA107" i="1"/>
  <c r="AA31" i="1"/>
  <c r="AA10" i="1"/>
  <c r="AA32" i="1"/>
  <c r="AA53" i="1"/>
  <c r="AA87" i="1"/>
  <c r="AA15" i="1"/>
  <c r="AA73" i="1"/>
  <c r="AA111" i="1"/>
  <c r="AA114" i="1"/>
  <c r="AA40" i="1"/>
  <c r="AA88" i="1"/>
  <c r="AA75" i="1"/>
  <c r="AA92" i="1"/>
  <c r="AK93" i="1"/>
  <c r="AC48" i="1"/>
  <c r="AC75" i="1"/>
  <c r="AC92" i="1"/>
  <c r="AC19" i="1"/>
  <c r="AC61" i="1"/>
  <c r="AC79" i="1"/>
  <c r="AC118" i="1"/>
  <c r="AC42" i="1"/>
  <c r="AC63" i="1"/>
  <c r="AC99" i="1"/>
  <c r="AC28" i="1"/>
  <c r="AC50" i="1"/>
  <c r="AC7" i="1"/>
  <c r="AC71" i="1"/>
  <c r="AC85" i="1"/>
  <c r="AC9" i="1"/>
  <c r="AC54" i="1"/>
  <c r="AC43" i="1"/>
  <c r="AC111" i="1"/>
  <c r="AC35" i="1"/>
  <c r="AC69" i="1"/>
  <c r="AC73" i="1"/>
  <c r="AC114" i="1"/>
  <c r="AE118" i="1"/>
  <c r="AE48" i="1"/>
  <c r="AE69" i="1"/>
  <c r="AA78" i="1"/>
  <c r="AA43" i="1"/>
  <c r="AA61" i="1"/>
  <c r="AA79" i="1"/>
  <c r="AA46" i="1"/>
  <c r="AA81" i="1"/>
  <c r="AA6" i="1"/>
  <c r="AA82" i="1"/>
  <c r="AA7" i="1"/>
  <c r="AA67" i="1"/>
  <c r="AA108" i="1"/>
  <c r="AA85" i="1"/>
  <c r="AA86" i="1"/>
  <c r="AA30" i="1"/>
  <c r="AA54" i="1"/>
  <c r="AA112" i="1"/>
  <c r="AA39" i="1"/>
  <c r="AA55" i="1"/>
  <c r="AA74" i="1"/>
  <c r="AA19" i="1"/>
  <c r="AA115" i="1"/>
  <c r="AA41" i="1"/>
  <c r="AK6" i="1"/>
  <c r="AG55" i="1"/>
  <c r="AG64" i="1"/>
  <c r="W33" i="1"/>
  <c r="AG90" i="1"/>
  <c r="AG71" i="1"/>
  <c r="W23" i="1"/>
  <c r="AK28" i="1"/>
  <c r="AK109" i="1"/>
  <c r="AK18" i="1"/>
  <c r="AK33" i="1"/>
  <c r="AM114" i="1"/>
  <c r="AG56" i="1"/>
  <c r="AG16" i="1"/>
  <c r="AG105" i="1"/>
  <c r="AG33" i="1"/>
  <c r="AM83" i="1"/>
  <c r="Y7" i="1"/>
  <c r="Y9" i="1"/>
  <c r="Y12" i="1"/>
  <c r="Y14" i="1"/>
  <c r="Y16" i="1"/>
  <c r="Y18" i="1"/>
  <c r="Y20" i="1"/>
  <c r="Y26" i="1"/>
  <c r="Y28" i="1"/>
  <c r="Y30" i="1"/>
  <c r="Y32" i="1"/>
  <c r="Y35" i="1"/>
  <c r="Y39" i="1"/>
  <c r="Y41" i="1"/>
  <c r="Y43" i="1"/>
  <c r="Y45" i="1"/>
  <c r="Y48" i="1"/>
  <c r="Y52" i="1"/>
  <c r="Y54" i="1"/>
  <c r="Y56" i="1"/>
  <c r="Y58" i="1"/>
  <c r="Y60" i="1"/>
  <c r="Y62" i="1"/>
  <c r="Y64" i="1"/>
  <c r="Y66" i="1"/>
  <c r="Y68" i="1"/>
  <c r="Y70" i="1"/>
  <c r="Y73" i="1"/>
  <c r="Y75" i="1"/>
  <c r="Y78" i="1"/>
  <c r="Y79" i="1"/>
  <c r="Y81" i="1"/>
  <c r="Y83" i="1"/>
  <c r="Y85" i="1"/>
  <c r="Y87" i="1"/>
  <c r="Y89" i="1"/>
  <c r="Y91" i="1"/>
  <c r="Y93" i="1"/>
  <c r="Y95" i="1"/>
  <c r="Y97" i="1"/>
  <c r="Y108" i="1"/>
  <c r="Y110" i="1"/>
  <c r="Y115" i="1"/>
  <c r="Y118" i="1"/>
  <c r="Y6" i="1"/>
  <c r="Y8" i="1"/>
  <c r="Y13" i="1"/>
  <c r="Y15" i="1"/>
  <c r="Y17" i="1"/>
  <c r="Y19" i="1"/>
  <c r="Y22" i="1"/>
  <c r="Y25" i="1"/>
  <c r="Y27" i="1"/>
  <c r="Y29" i="1"/>
  <c r="Y31" i="1"/>
  <c r="Y36" i="1"/>
  <c r="Y40" i="1"/>
  <c r="Y42" i="1"/>
  <c r="Y44" i="1"/>
  <c r="Y46" i="1"/>
  <c r="Y49" i="1"/>
  <c r="Y71" i="1"/>
  <c r="Y53" i="1"/>
  <c r="Y55" i="1"/>
  <c r="Y57" i="1"/>
  <c r="Y59" i="1"/>
  <c r="Y61" i="1"/>
  <c r="Y63" i="1"/>
  <c r="Y65" i="1"/>
  <c r="Y67" i="1"/>
  <c r="Y69" i="1"/>
  <c r="Y72" i="1"/>
  <c r="Y74" i="1"/>
  <c r="Y104" i="1"/>
  <c r="Y80" i="1"/>
  <c r="Y82" i="1"/>
  <c r="Y84" i="1"/>
  <c r="Y86" i="1"/>
  <c r="Y88" i="1"/>
  <c r="Y90" i="1"/>
  <c r="Y92" i="1"/>
  <c r="Y94" i="1"/>
  <c r="Y96" i="1"/>
  <c r="Y99" i="1"/>
  <c r="Y107" i="1"/>
  <c r="Y109" i="1"/>
  <c r="Y111" i="1"/>
  <c r="Y114" i="1"/>
  <c r="Y5" i="1"/>
  <c r="Y116" i="1"/>
  <c r="Y105" i="1"/>
  <c r="Y76" i="1"/>
  <c r="Y50" i="1"/>
  <c r="Y112" i="1"/>
  <c r="W6" i="1"/>
  <c r="W8" i="1"/>
  <c r="W13" i="1"/>
  <c r="W15" i="1"/>
  <c r="W17" i="1"/>
  <c r="W19" i="1"/>
  <c r="W22" i="1"/>
  <c r="W25" i="1"/>
  <c r="W27" i="1"/>
  <c r="W29" i="1"/>
  <c r="W31" i="1"/>
  <c r="W36" i="1"/>
  <c r="W40" i="1"/>
  <c r="W42" i="1"/>
  <c r="W44" i="1"/>
  <c r="W46" i="1"/>
  <c r="W49" i="1"/>
  <c r="W71" i="1"/>
  <c r="W53" i="1"/>
  <c r="W55" i="1"/>
  <c r="W57" i="1"/>
  <c r="W59" i="1"/>
  <c r="W61" i="1"/>
  <c r="W63" i="1"/>
  <c r="W65" i="1"/>
  <c r="W67" i="1"/>
  <c r="W69" i="1"/>
  <c r="W72" i="1"/>
  <c r="W74" i="1"/>
  <c r="W104" i="1"/>
  <c r="W80" i="1"/>
  <c r="W82" i="1"/>
  <c r="W84" i="1"/>
  <c r="W86" i="1"/>
  <c r="W88" i="1"/>
  <c r="W90" i="1"/>
  <c r="W92" i="1"/>
  <c r="W94" i="1"/>
  <c r="W96" i="1"/>
  <c r="W99" i="1"/>
  <c r="W107" i="1"/>
  <c r="W109" i="1"/>
  <c r="W111" i="1"/>
  <c r="W114" i="1"/>
  <c r="W5" i="1"/>
  <c r="W7" i="1"/>
  <c r="W9" i="1"/>
  <c r="W12" i="1"/>
  <c r="W14" i="1"/>
  <c r="W16" i="1"/>
  <c r="W18" i="1"/>
  <c r="W20" i="1"/>
  <c r="W26" i="1"/>
  <c r="W28" i="1"/>
  <c r="W30" i="1"/>
  <c r="W32" i="1"/>
  <c r="W35" i="1"/>
  <c r="W39" i="1"/>
  <c r="W41" i="1"/>
  <c r="W43" i="1"/>
  <c r="W45" i="1"/>
  <c r="W48" i="1"/>
  <c r="W52" i="1"/>
  <c r="W54" i="1"/>
  <c r="W56" i="1"/>
  <c r="W58" i="1"/>
  <c r="W60" i="1"/>
  <c r="W62" i="1"/>
  <c r="W64" i="1"/>
  <c r="W66" i="1"/>
  <c r="W68" i="1"/>
  <c r="W70" i="1"/>
  <c r="W73" i="1"/>
  <c r="W75" i="1"/>
  <c r="W78" i="1"/>
  <c r="W79" i="1"/>
  <c r="W81" i="1"/>
  <c r="W83" i="1"/>
  <c r="W85" i="1"/>
  <c r="W87" i="1"/>
  <c r="W89" i="1"/>
  <c r="W91" i="1"/>
  <c r="W93" i="1"/>
  <c r="W95" i="1"/>
  <c r="W97" i="1"/>
  <c r="W105" i="1"/>
  <c r="W108" i="1"/>
  <c r="W110" i="1"/>
  <c r="W112" i="1"/>
  <c r="W115" i="1"/>
  <c r="W118" i="1"/>
  <c r="W50" i="1"/>
  <c r="W116" i="1"/>
  <c r="W76" i="1"/>
  <c r="AG72" i="1"/>
  <c r="AG114" i="1"/>
  <c r="AG104" i="1"/>
  <c r="AG17" i="1"/>
  <c r="AG48" i="1"/>
  <c r="AG67" i="1"/>
  <c r="AG109" i="1"/>
  <c r="AG69" i="1"/>
  <c r="AM74" i="1"/>
  <c r="AM87" i="1"/>
  <c r="Y33" i="1"/>
  <c r="Y10" i="1"/>
  <c r="AI9" i="1"/>
  <c r="AI85" i="1"/>
  <c r="AI112" i="1"/>
  <c r="AO36" i="1"/>
  <c r="AO20" i="1"/>
  <c r="AO95" i="1"/>
  <c r="AO6" i="1"/>
  <c r="AO30" i="1"/>
  <c r="AE15" i="1"/>
  <c r="AE58" i="1"/>
  <c r="AE93" i="1"/>
  <c r="AE97" i="1"/>
  <c r="AE67" i="1"/>
  <c r="AE29" i="1"/>
  <c r="AG10" i="1"/>
  <c r="AG39" i="1"/>
  <c r="AG26" i="1"/>
  <c r="AG19" i="1"/>
  <c r="AG6" i="1"/>
  <c r="AG86" i="1"/>
  <c r="AK82" i="1"/>
  <c r="AK66" i="1"/>
  <c r="AK88" i="1"/>
  <c r="AK75" i="1"/>
  <c r="AK61" i="1"/>
  <c r="AK26" i="1"/>
  <c r="AI105" i="1"/>
  <c r="AI108" i="1"/>
  <c r="AI111" i="1"/>
  <c r="AI16" i="1"/>
  <c r="AI19" i="1"/>
  <c r="AM111" i="1"/>
  <c r="AM104" i="1"/>
  <c r="AM7" i="1"/>
  <c r="AO19" i="1"/>
  <c r="AI54" i="1"/>
  <c r="AM79" i="1"/>
  <c r="AO18" i="1"/>
  <c r="AE110" i="1"/>
  <c r="AG73" i="1"/>
  <c r="AG8" i="1"/>
  <c r="AK50" i="1"/>
  <c r="AK72" i="1"/>
  <c r="AK58" i="1"/>
  <c r="AO71" i="1"/>
  <c r="AE75" i="1"/>
  <c r="AE5" i="1"/>
  <c r="AE26" i="1"/>
  <c r="AE84" i="1"/>
  <c r="AE83" i="1"/>
  <c r="AG88" i="1"/>
  <c r="AG5" i="1"/>
  <c r="AG25" i="1"/>
  <c r="AG81" i="1"/>
  <c r="AG49" i="1"/>
  <c r="AG110" i="1"/>
  <c r="AK105" i="1"/>
  <c r="AK83" i="1"/>
  <c r="AK112" i="1"/>
  <c r="AK91" i="1"/>
  <c r="AK104" i="1"/>
  <c r="AK46" i="1"/>
  <c r="AI48" i="1"/>
  <c r="AI107" i="1"/>
  <c r="AI32" i="1"/>
  <c r="AI36" i="1"/>
  <c r="AI41" i="1"/>
  <c r="AI23" i="1"/>
  <c r="AM23" i="1"/>
  <c r="AM110" i="1"/>
  <c r="AM57" i="1"/>
  <c r="AI33" i="1"/>
  <c r="AO97" i="1"/>
  <c r="AE30" i="1"/>
  <c r="AM42" i="1"/>
  <c r="AO118" i="1"/>
  <c r="AE71" i="1"/>
  <c r="AG78" i="1"/>
  <c r="AI57" i="1"/>
  <c r="AO32" i="1"/>
  <c r="AM45" i="1"/>
  <c r="AO73" i="1"/>
  <c r="AO49" i="1"/>
  <c r="AO67" i="1"/>
  <c r="AE91" i="1"/>
  <c r="AE17" i="1"/>
  <c r="AE46" i="1"/>
  <c r="AE108" i="1"/>
  <c r="AE61" i="1"/>
  <c r="AG112" i="1"/>
  <c r="AG92" i="1"/>
  <c r="AG79" i="1"/>
  <c r="AG97" i="1"/>
  <c r="AG29" i="1"/>
  <c r="AG52" i="1"/>
  <c r="AK27" i="1"/>
  <c r="AK107" i="1"/>
  <c r="AK70" i="1"/>
  <c r="AK115" i="1"/>
  <c r="AK94" i="1"/>
  <c r="AK63" i="1"/>
  <c r="AI26" i="1"/>
  <c r="AI27" i="1"/>
  <c r="AI53" i="1"/>
  <c r="AI56" i="1"/>
  <c r="AI59" i="1"/>
  <c r="AI44" i="1"/>
  <c r="AM31" i="1"/>
  <c r="AM17" i="1"/>
  <c r="AM90" i="1"/>
  <c r="AO104" i="1"/>
  <c r="AO112" i="1"/>
  <c r="AO92" i="1"/>
  <c r="AE112" i="1"/>
  <c r="AE86" i="1"/>
  <c r="AK116" i="1"/>
  <c r="AO8" i="1"/>
  <c r="AE94" i="1"/>
  <c r="AG36" i="1"/>
  <c r="AK65" i="1"/>
  <c r="AI82" i="1"/>
  <c r="AM96" i="1"/>
  <c r="AM115" i="1"/>
  <c r="AM71" i="1"/>
  <c r="AO86" i="1"/>
  <c r="AO78" i="1"/>
  <c r="AO40" i="1"/>
  <c r="AO65" i="1"/>
  <c r="AO84" i="1"/>
  <c r="AE116" i="1"/>
  <c r="AE39" i="1"/>
  <c r="AE63" i="1"/>
  <c r="AE50" i="1"/>
  <c r="AE9" i="1"/>
  <c r="AG70" i="1"/>
  <c r="AG116" i="1"/>
  <c r="AG95" i="1"/>
  <c r="AG46" i="1"/>
  <c r="AG94" i="1"/>
  <c r="AG68" i="1"/>
  <c r="AK48" i="1"/>
  <c r="AK43" i="1"/>
  <c r="AK89" i="1"/>
  <c r="AK17" i="1"/>
  <c r="AK118" i="1"/>
  <c r="AK80" i="1"/>
  <c r="AI46" i="1"/>
  <c r="AI64" i="1"/>
  <c r="AI69" i="1"/>
  <c r="AI73" i="1"/>
  <c r="AI76" i="1"/>
  <c r="AI61" i="1"/>
  <c r="AM29" i="1"/>
  <c r="AM16" i="1"/>
  <c r="AM56" i="1"/>
  <c r="AI71" i="1"/>
  <c r="AK40" i="1"/>
  <c r="AM28" i="1"/>
  <c r="AO28" i="1"/>
  <c r="AM99" i="1"/>
  <c r="AO76" i="1"/>
  <c r="AM80" i="1"/>
  <c r="AM91" i="1"/>
  <c r="AM30" i="1"/>
  <c r="AO110" i="1"/>
  <c r="AO55" i="1"/>
  <c r="AO93" i="1"/>
  <c r="AO54" i="1"/>
  <c r="AO82" i="1"/>
  <c r="AO108" i="1"/>
  <c r="AE16" i="1"/>
  <c r="AE57" i="1"/>
  <c r="AE96" i="1"/>
  <c r="AE44" i="1"/>
  <c r="AE31" i="1"/>
  <c r="AE13" i="1"/>
  <c r="AG35" i="1"/>
  <c r="AG75" i="1"/>
  <c r="AG44" i="1"/>
  <c r="AG63" i="1"/>
  <c r="AG84" i="1"/>
  <c r="AG32" i="1"/>
  <c r="AK64" i="1"/>
  <c r="AK9" i="1"/>
  <c r="AK15" i="1"/>
  <c r="AK39" i="1"/>
  <c r="AK19" i="1"/>
  <c r="AK96" i="1"/>
  <c r="AI63" i="1"/>
  <c r="AI97" i="1"/>
  <c r="AI86" i="1"/>
  <c r="AI89" i="1"/>
  <c r="AI92" i="1"/>
  <c r="AI104" i="1"/>
  <c r="AM70" i="1"/>
  <c r="AM68" i="1"/>
  <c r="AM89" i="1"/>
  <c r="AI116" i="1"/>
  <c r="AO81" i="1"/>
  <c r="AK7" i="1"/>
  <c r="AO94" i="1"/>
  <c r="AE64" i="1"/>
  <c r="AK55" i="1"/>
  <c r="AI90" i="1"/>
  <c r="AM65" i="1"/>
  <c r="AO63" i="1"/>
  <c r="AE81" i="1"/>
  <c r="AM76" i="1"/>
  <c r="AM35" i="1"/>
  <c r="AM84" i="1"/>
  <c r="AO56" i="1"/>
  <c r="AO9" i="1"/>
  <c r="AO7" i="1"/>
  <c r="AE36" i="1"/>
  <c r="AE74" i="1"/>
  <c r="AE95" i="1"/>
  <c r="AE6" i="1"/>
  <c r="AE52" i="1"/>
  <c r="AE33" i="1"/>
  <c r="AG9" i="1"/>
  <c r="AG41" i="1"/>
  <c r="AG61" i="1"/>
  <c r="AG27" i="1"/>
  <c r="AG108" i="1"/>
  <c r="AG7" i="1"/>
  <c r="AK81" i="1"/>
  <c r="AK52" i="1"/>
  <c r="AK10" i="1"/>
  <c r="AK57" i="1"/>
  <c r="AK76" i="1"/>
  <c r="AK25" i="1"/>
  <c r="AI80" i="1"/>
  <c r="AI7" i="1"/>
  <c r="AI110" i="1"/>
  <c r="AI17" i="1"/>
  <c r="AI94" i="1"/>
  <c r="AM69" i="1"/>
  <c r="AM60" i="1"/>
  <c r="AM52" i="1"/>
  <c r="AI67" i="1"/>
  <c r="AI87" i="1"/>
  <c r="AO25" i="1"/>
  <c r="AM46" i="1"/>
  <c r="AM58" i="1"/>
  <c r="AM53" i="1"/>
  <c r="AO31" i="1"/>
  <c r="AO43" i="1"/>
  <c r="AO115" i="1"/>
  <c r="AO45" i="1"/>
  <c r="AO46" i="1"/>
  <c r="AO29" i="1"/>
  <c r="AE56" i="1"/>
  <c r="AE90" i="1"/>
  <c r="AE23" i="1"/>
  <c r="AE28" i="1"/>
  <c r="AE68" i="1"/>
  <c r="AE54" i="1"/>
  <c r="AG60" i="1"/>
  <c r="AG91" i="1"/>
  <c r="AG93" i="1"/>
  <c r="AG18" i="1"/>
  <c r="AG50" i="1"/>
  <c r="AG83" i="1"/>
  <c r="AK99" i="1"/>
  <c r="AK85" i="1"/>
  <c r="AK32" i="1"/>
  <c r="AK74" i="1"/>
  <c r="AK13" i="1"/>
  <c r="AK45" i="1"/>
  <c r="AI96" i="1"/>
  <c r="AI29" i="1"/>
  <c r="AI31" i="1"/>
  <c r="AI15" i="1"/>
  <c r="AI74" i="1"/>
  <c r="AI118" i="1"/>
  <c r="AM107" i="1"/>
  <c r="AM109" i="1"/>
  <c r="AM85" i="1"/>
  <c r="AI91" i="1"/>
  <c r="AO72" i="1"/>
  <c r="AK35" i="1"/>
  <c r="AI39" i="1"/>
  <c r="AO90" i="1"/>
  <c r="AE60" i="1"/>
  <c r="AK29" i="1"/>
  <c r="AI114" i="1"/>
  <c r="AM55" i="1"/>
  <c r="AE40" i="1"/>
  <c r="AG28" i="1"/>
  <c r="AK44" i="1"/>
  <c r="AM49" i="1"/>
  <c r="AM108" i="1"/>
  <c r="AO105" i="1"/>
  <c r="AM26" i="1"/>
  <c r="AM40" i="1"/>
  <c r="AO52" i="1"/>
  <c r="AO33" i="1"/>
  <c r="AO13" i="1"/>
  <c r="AO62" i="1"/>
  <c r="AO96" i="1"/>
  <c r="AO50" i="1"/>
  <c r="AE73" i="1"/>
  <c r="AE115" i="1"/>
  <c r="AE80" i="1"/>
  <c r="AE49" i="1"/>
  <c r="AE85" i="1"/>
  <c r="AE70" i="1"/>
  <c r="AG54" i="1"/>
  <c r="AG115" i="1"/>
  <c r="AG118" i="1"/>
  <c r="AG99" i="1"/>
  <c r="AG66" i="1"/>
  <c r="AG107" i="1"/>
  <c r="AK54" i="1"/>
  <c r="AK8" i="1"/>
  <c r="AK53" i="1"/>
  <c r="AK90" i="1"/>
  <c r="AK111" i="1"/>
  <c r="AK62" i="1"/>
  <c r="AI25" i="1"/>
  <c r="AI50" i="1"/>
  <c r="AI109" i="1"/>
  <c r="AI35" i="1"/>
  <c r="AI52" i="1"/>
  <c r="AI20" i="1"/>
  <c r="AM61" i="1"/>
  <c r="AM93" i="1"/>
  <c r="AM44" i="1"/>
  <c r="AO116" i="1"/>
  <c r="AI65" i="1"/>
  <c r="AI84" i="1"/>
  <c r="AM25" i="1"/>
  <c r="AO69" i="1"/>
  <c r="AM8" i="1"/>
  <c r="AM32" i="1"/>
  <c r="AM97" i="1"/>
  <c r="AM18" i="1"/>
  <c r="AM10" i="1"/>
  <c r="AO68" i="1"/>
  <c r="AO99" i="1"/>
  <c r="AO87" i="1"/>
  <c r="AO79" i="1"/>
  <c r="AO58" i="1"/>
  <c r="AO66" i="1"/>
  <c r="AE89" i="1"/>
  <c r="AE19" i="1"/>
  <c r="AE25" i="1"/>
  <c r="AE65" i="1"/>
  <c r="AE109" i="1"/>
  <c r="AE87" i="1"/>
  <c r="AG57" i="1"/>
  <c r="AG59" i="1"/>
  <c r="AG80" i="1"/>
  <c r="AG30" i="1"/>
  <c r="AG65" i="1"/>
  <c r="AK97" i="1"/>
  <c r="AK30" i="1"/>
  <c r="AK69" i="1"/>
  <c r="AK114" i="1"/>
  <c r="AK20" i="1"/>
  <c r="AK95" i="1"/>
  <c r="AI45" i="1"/>
  <c r="AI66" i="1"/>
  <c r="AI99" i="1"/>
  <c r="AI55" i="1"/>
  <c r="AI18" i="1"/>
  <c r="AI42" i="1"/>
  <c r="AM9" i="1"/>
  <c r="AM39" i="1"/>
  <c r="AM118" i="1"/>
  <c r="AO74" i="1"/>
  <c r="AI115" i="1"/>
  <c r="AI70" i="1"/>
  <c r="AO114" i="1"/>
  <c r="AM6" i="1"/>
  <c r="AM62" i="1"/>
  <c r="AO53" i="1"/>
  <c r="AO59" i="1"/>
  <c r="AM81" i="1"/>
  <c r="AM43" i="1"/>
  <c r="AO109" i="1"/>
  <c r="AO16" i="1"/>
  <c r="AO91" i="1"/>
  <c r="AO5" i="1"/>
  <c r="AO70" i="1"/>
  <c r="AO83" i="1"/>
  <c r="AE114" i="1"/>
  <c r="AE41" i="1"/>
  <c r="AE45" i="1"/>
  <c r="AE82" i="1"/>
  <c r="AE7" i="1"/>
  <c r="AE111" i="1"/>
  <c r="AG74" i="1"/>
  <c r="AG76" i="1"/>
  <c r="AG96" i="1"/>
  <c r="AG23" i="1"/>
  <c r="AG20" i="1"/>
  <c r="AK71" i="1"/>
  <c r="AK86" i="1"/>
  <c r="AK16" i="1"/>
  <c r="AK42" i="1"/>
  <c r="AK5" i="1"/>
  <c r="AI62" i="1"/>
  <c r="AI83" i="1"/>
  <c r="AI10" i="1"/>
  <c r="AI72" i="1"/>
  <c r="AI40" i="1"/>
  <c r="AI60" i="1"/>
  <c r="AM50" i="1"/>
  <c r="AM78" i="1"/>
  <c r="AM66" i="1"/>
  <c r="AI49" i="1"/>
  <c r="AK23" i="1"/>
  <c r="AM86" i="1"/>
  <c r="AM15" i="1"/>
  <c r="AO41" i="1"/>
  <c r="AM67" i="1"/>
  <c r="AO60" i="1"/>
  <c r="AM63" i="1"/>
  <c r="AM75" i="1"/>
  <c r="AM92" i="1"/>
  <c r="AM64" i="1"/>
  <c r="AM59" i="1"/>
  <c r="AM13" i="1"/>
  <c r="AO75" i="1"/>
  <c r="AO89" i="1"/>
  <c r="AO17" i="1"/>
  <c r="AO23" i="1"/>
  <c r="AO27" i="1"/>
  <c r="AO107" i="1"/>
  <c r="AE35" i="1"/>
  <c r="AE59" i="1"/>
  <c r="AE62" i="1"/>
  <c r="AE105" i="1"/>
  <c r="AE66" i="1"/>
  <c r="AE10" i="1"/>
  <c r="AG40" i="1"/>
  <c r="AG13" i="1"/>
  <c r="AG45" i="1"/>
  <c r="AG42" i="1"/>
  <c r="AG15" i="1"/>
  <c r="AG87" i="1"/>
  <c r="AK84" i="1"/>
  <c r="AK110" i="1"/>
  <c r="AK36" i="1"/>
  <c r="AK60" i="1"/>
  <c r="AK41" i="1"/>
  <c r="AI79" i="1"/>
  <c r="AI81" i="1"/>
  <c r="AI43" i="1"/>
  <c r="AI88" i="1"/>
  <c r="AI58" i="1"/>
  <c r="AI78" i="1"/>
  <c r="AM116" i="1"/>
  <c r="AM20" i="1"/>
  <c r="AM94" i="1"/>
  <c r="AE18" i="1"/>
  <c r="AK49" i="1"/>
  <c r="AM73" i="1"/>
  <c r="AO10" i="1"/>
  <c r="AE78" i="1"/>
  <c r="AG31" i="1"/>
  <c r="AI68" i="1"/>
  <c r="AO42" i="1"/>
  <c r="AO88" i="1"/>
  <c r="AM48" i="1"/>
  <c r="AM41" i="1"/>
  <c r="AM33" i="1"/>
  <c r="AO111" i="1"/>
  <c r="AO15" i="1"/>
  <c r="AO39" i="1"/>
  <c r="AO44" i="1"/>
  <c r="AO48" i="1"/>
  <c r="AE55" i="1"/>
  <c r="AE76" i="1"/>
  <c r="AE79" i="1"/>
  <c r="AE99" i="1"/>
  <c r="AE107" i="1"/>
  <c r="AG89" i="1"/>
  <c r="AG58" i="1"/>
  <c r="AG62" i="1"/>
  <c r="AG82" i="1"/>
  <c r="AG85" i="1"/>
  <c r="AK108" i="1"/>
  <c r="AK68" i="1"/>
  <c r="AK56" i="1"/>
  <c r="AK78" i="1"/>
  <c r="AK59" i="1"/>
  <c r="AI95" i="1"/>
  <c r="AI6" i="1"/>
  <c r="AI8" i="1"/>
  <c r="AI13" i="1"/>
  <c r="AI75" i="1"/>
  <c r="AM36" i="1"/>
  <c r="AK67" i="1"/>
  <c r="AK31" i="1"/>
  <c r="AK73" i="1"/>
  <c r="AK87" i="1"/>
</calcChain>
</file>

<file path=xl/sharedStrings.xml><?xml version="1.0" encoding="utf-8"?>
<sst xmlns="http://schemas.openxmlformats.org/spreadsheetml/2006/main" count="342" uniqueCount="251">
  <si>
    <t>FY01</t>
  </si>
  <si>
    <t>FY02</t>
  </si>
  <si>
    <t>FY03</t>
  </si>
  <si>
    <t>FY04</t>
  </si>
  <si>
    <t>01</t>
  </si>
  <si>
    <t>AC</t>
  </si>
  <si>
    <t>Acquisition of Real Property</t>
  </si>
  <si>
    <t>02</t>
  </si>
  <si>
    <t>Disposition</t>
  </si>
  <si>
    <t>04</t>
  </si>
  <si>
    <t>Clearance and Demolition</t>
  </si>
  <si>
    <t>04A</t>
  </si>
  <si>
    <t>08</t>
  </si>
  <si>
    <t>Relocation</t>
  </si>
  <si>
    <t>AP</t>
  </si>
  <si>
    <t>HOME Administrative/Planning Costs of Participating Jurisdictions</t>
  </si>
  <si>
    <t>20</t>
  </si>
  <si>
    <t>Planning</t>
  </si>
  <si>
    <t>21A</t>
  </si>
  <si>
    <t>General Program Administration</t>
  </si>
  <si>
    <t>21B</t>
  </si>
  <si>
    <t>Indirect Costs</t>
  </si>
  <si>
    <t>21C</t>
  </si>
  <si>
    <t>Public Information</t>
  </si>
  <si>
    <t>21D</t>
  </si>
  <si>
    <t>Fair Housing Activities</t>
  </si>
  <si>
    <t>21E</t>
  </si>
  <si>
    <t>Submissions or Applications for Federal Programs</t>
  </si>
  <si>
    <t>21H</t>
  </si>
  <si>
    <t>14E</t>
  </si>
  <si>
    <t>ED</t>
  </si>
  <si>
    <t>Rehabilitation: Publicly or Privately Owned Commercial/Industrial</t>
  </si>
  <si>
    <t>17A</t>
  </si>
  <si>
    <t>Commercial/Industrial Land Acquisition/Disposition</t>
  </si>
  <si>
    <t>17B</t>
  </si>
  <si>
    <t>Commercial/Industrial Infrastructure Development</t>
  </si>
  <si>
    <t>17C</t>
  </si>
  <si>
    <t>17D</t>
  </si>
  <si>
    <t>Other Commercial/Industrial Improvements</t>
  </si>
  <si>
    <t>18A</t>
  </si>
  <si>
    <t>ED Direct: Financial Assistance to For-Profit Businesses</t>
  </si>
  <si>
    <t>18B</t>
  </si>
  <si>
    <t>ED Direct: Technical Assistance</t>
  </si>
  <si>
    <t>18C</t>
  </si>
  <si>
    <t>Micro-Enterprise Assistance</t>
  </si>
  <si>
    <t>12</t>
  </si>
  <si>
    <t>HR</t>
  </si>
  <si>
    <t>Construction of Housing</t>
  </si>
  <si>
    <t>13</t>
  </si>
  <si>
    <t>Direct Homeownership Assistance</t>
  </si>
  <si>
    <t>14A</t>
  </si>
  <si>
    <t>Rehabilitation: Single-Unit Residential</t>
  </si>
  <si>
    <t>14B</t>
  </si>
  <si>
    <t>Rehabilitation: Multi-Unit Residential</t>
  </si>
  <si>
    <t>14C</t>
  </si>
  <si>
    <t>Public Housing Modernization</t>
  </si>
  <si>
    <t>14D</t>
  </si>
  <si>
    <t>Rehabilitation: Other Publicly-owned Residential Buildings</t>
  </si>
  <si>
    <t>14G</t>
  </si>
  <si>
    <t>Acquisition for Rehabilitation</t>
  </si>
  <si>
    <t>14H</t>
  </si>
  <si>
    <t>Rehabilitation Administration</t>
  </si>
  <si>
    <t>14I</t>
  </si>
  <si>
    <t>Lead-Based Paint/Lead Hazard Test/Abatement</t>
  </si>
  <si>
    <t>15</t>
  </si>
  <si>
    <t>Code Enforcement</t>
  </si>
  <si>
    <t>16A</t>
  </si>
  <si>
    <t>Residential Historic Preservation</t>
  </si>
  <si>
    <t>PI</t>
  </si>
  <si>
    <t>Public Facilities and Improvements (General)</t>
  </si>
  <si>
    <t>03A</t>
  </si>
  <si>
    <t>Senior Centers</t>
  </si>
  <si>
    <t>03B</t>
  </si>
  <si>
    <t>Centers for the Disabled/Handicapped</t>
  </si>
  <si>
    <t>03C</t>
  </si>
  <si>
    <t>Homeless Facilities (not operating costs)</t>
  </si>
  <si>
    <t>03D</t>
  </si>
  <si>
    <t>Youth Centers/Facilities</t>
  </si>
  <si>
    <t>03E</t>
  </si>
  <si>
    <t>Neighborhood Facilities</t>
  </si>
  <si>
    <t>03F</t>
  </si>
  <si>
    <t>Parks, Recreational Facilities</t>
  </si>
  <si>
    <t>03G</t>
  </si>
  <si>
    <t>Parking Facilities</t>
  </si>
  <si>
    <t>03H</t>
  </si>
  <si>
    <t>Solid Waste Disposal Facilities</t>
  </si>
  <si>
    <t>03I</t>
  </si>
  <si>
    <t>Flood and Drainage Facilities</t>
  </si>
  <si>
    <t>03J</t>
  </si>
  <si>
    <t>Water/Sewer Improvements</t>
  </si>
  <si>
    <t>03K</t>
  </si>
  <si>
    <t>Street Improvements</t>
  </si>
  <si>
    <t>03L</t>
  </si>
  <si>
    <t>Sidewalks</t>
  </si>
  <si>
    <t>03M</t>
  </si>
  <si>
    <t>Child Care Centers/Facilities for Children</t>
  </si>
  <si>
    <t>03N</t>
  </si>
  <si>
    <t>Tree Planting</t>
  </si>
  <si>
    <t>03O</t>
  </si>
  <si>
    <t>Fire Stations/Equipment</t>
  </si>
  <si>
    <t>03P</t>
  </si>
  <si>
    <t>Health Facilities</t>
  </si>
  <si>
    <t>03Q</t>
  </si>
  <si>
    <t>Abused and Neglected Children Facilities</t>
  </si>
  <si>
    <t>03R</t>
  </si>
  <si>
    <t>Asbestos Removal</t>
  </si>
  <si>
    <t>03S</t>
  </si>
  <si>
    <t>Facilities for Aids Patients (not operating costs)</t>
  </si>
  <si>
    <t>06</t>
  </si>
  <si>
    <t>Interim Assistance</t>
  </si>
  <si>
    <t>10</t>
  </si>
  <si>
    <t>Removal of Architectural Barriers</t>
  </si>
  <si>
    <t>11</t>
  </si>
  <si>
    <t>Privately Owned Utilities</t>
  </si>
  <si>
    <t>16B</t>
  </si>
  <si>
    <t>Non-Residential Historic Preservation</t>
  </si>
  <si>
    <t>03T</t>
  </si>
  <si>
    <t>PS</t>
  </si>
  <si>
    <t>Operating Costs of Homeless/Aids Patients Programs</t>
  </si>
  <si>
    <t>05A</t>
  </si>
  <si>
    <t>Senior Services</t>
  </si>
  <si>
    <t>05B</t>
  </si>
  <si>
    <t>05C</t>
  </si>
  <si>
    <t>Legal Services</t>
  </si>
  <si>
    <t>05D</t>
  </si>
  <si>
    <t>Youth Services</t>
  </si>
  <si>
    <t>05E</t>
  </si>
  <si>
    <t>Transportation Services</t>
  </si>
  <si>
    <t>05F</t>
  </si>
  <si>
    <t>Substance Abuse Services</t>
  </si>
  <si>
    <t>05G</t>
  </si>
  <si>
    <t>Battered and Abused Spouses</t>
  </si>
  <si>
    <t>05H</t>
  </si>
  <si>
    <t>Employment Training</t>
  </si>
  <si>
    <t>05I</t>
  </si>
  <si>
    <t>Crime Awareness/Prevention</t>
  </si>
  <si>
    <t>05J</t>
  </si>
  <si>
    <t>05K</t>
  </si>
  <si>
    <t>Tenant/Landlord Counseling</t>
  </si>
  <si>
    <t>05L</t>
  </si>
  <si>
    <t>Child Care Services</t>
  </si>
  <si>
    <t>05M</t>
  </si>
  <si>
    <t>Health Services</t>
  </si>
  <si>
    <t>05N</t>
  </si>
  <si>
    <t>Abused and Neglected Children</t>
  </si>
  <si>
    <t>05O</t>
  </si>
  <si>
    <t>Mental Heath Services</t>
  </si>
  <si>
    <t>05P</t>
  </si>
  <si>
    <t>Screening for Lead-Based Paint/Lead Hazards Poisoning</t>
  </si>
  <si>
    <t>05Q</t>
  </si>
  <si>
    <t>Subsistence Payments</t>
  </si>
  <si>
    <t>05R</t>
  </si>
  <si>
    <t>Homeownership Assistance (Not Direct)</t>
  </si>
  <si>
    <t>05S</t>
  </si>
  <si>
    <t>Rental Housing Subsidies (HOME Tenant-Based Rental Assistance)</t>
  </si>
  <si>
    <t>07</t>
  </si>
  <si>
    <t>OT</t>
  </si>
  <si>
    <t>Urban Renewal Completion</t>
  </si>
  <si>
    <t>19C</t>
  </si>
  <si>
    <t>CDBG Non-Profit Organization Capacity Building</t>
  </si>
  <si>
    <t>19D</t>
  </si>
  <si>
    <t>CDBG Assistance to Institutions of Higher Education</t>
  </si>
  <si>
    <t>19H</t>
  </si>
  <si>
    <t>State CDBG Technical Assistance to Grantees</t>
  </si>
  <si>
    <t>22</t>
  </si>
  <si>
    <t>Unprogrammed Funds</t>
  </si>
  <si>
    <t>19F</t>
  </si>
  <si>
    <t>VV</t>
  </si>
  <si>
    <t>Planned Repayments of Section 108 Loans</t>
  </si>
  <si>
    <t>19G</t>
  </si>
  <si>
    <t>Unplanned Repayments of Section 108 Loans</t>
  </si>
  <si>
    <t>Activity Group</t>
  </si>
  <si>
    <t>Matrix CD</t>
  </si>
  <si>
    <t>Matrix Code Name</t>
  </si>
  <si>
    <t>Pct of Total 2001</t>
  </si>
  <si>
    <t>Pct of Total 2002</t>
  </si>
  <si>
    <t>Pct of Total 2003</t>
  </si>
  <si>
    <t>Pct of Total 2004</t>
  </si>
  <si>
    <t>Subtotal for: Repayments Of Section 108 Loans</t>
  </si>
  <si>
    <t>Subtotal for: Other</t>
  </si>
  <si>
    <t>Subtotal for: Public Services</t>
  </si>
  <si>
    <t>Subtotal for: Public Improvements</t>
  </si>
  <si>
    <t>Subtotal for: Housing</t>
  </si>
  <si>
    <t>Subtotal for: Economic Development</t>
  </si>
  <si>
    <t>Subtotal for: Administrative And Planning</t>
  </si>
  <si>
    <t>Subtotal for: Acquisition</t>
  </si>
  <si>
    <t>Total Disbursements</t>
  </si>
  <si>
    <t>Commercial/Industrial Building Acquisition, Construction, Rehabilitation</t>
  </si>
  <si>
    <t>FY05</t>
  </si>
  <si>
    <t>Pct. Of Total 2005</t>
  </si>
  <si>
    <t>FY06</t>
  </si>
  <si>
    <t>Pct. Of Total 2006</t>
  </si>
  <si>
    <t>FY07</t>
  </si>
  <si>
    <t>05U</t>
  </si>
  <si>
    <t>Pct. Of Total 2007</t>
  </si>
  <si>
    <t>14F</t>
  </si>
  <si>
    <t>Energy Efficiency Improvements</t>
  </si>
  <si>
    <t>FY08</t>
  </si>
  <si>
    <t>Pct of Total 2008</t>
  </si>
  <si>
    <t>Use of CDBG Funds By States</t>
  </si>
  <si>
    <t>19A</t>
  </si>
  <si>
    <t>20A</t>
  </si>
  <si>
    <t>21J</t>
  </si>
  <si>
    <t>State Planning Only</t>
  </si>
  <si>
    <t>State Administration</t>
  </si>
  <si>
    <t>FY09</t>
  </si>
  <si>
    <t>FY10</t>
  </si>
  <si>
    <t>Pct of Total 2010</t>
  </si>
  <si>
    <t>Pct of Total 2009</t>
  </si>
  <si>
    <t>05W</t>
  </si>
  <si>
    <t xml:space="preserve">05V </t>
  </si>
  <si>
    <t>Neighborhood Cleanups</t>
  </si>
  <si>
    <t>Food Banks</t>
  </si>
  <si>
    <t>FY11</t>
  </si>
  <si>
    <t>Pct of Total 2011</t>
  </si>
  <si>
    <t>FY12</t>
  </si>
  <si>
    <t>Pct of Total 2012</t>
  </si>
  <si>
    <t>21I</t>
  </si>
  <si>
    <t>HOME CHDO Operating Expenses (subject to 5% cap)</t>
  </si>
  <si>
    <t>FY13</t>
  </si>
  <si>
    <t>Pct of Total 2013</t>
  </si>
  <si>
    <t>FY14</t>
  </si>
  <si>
    <t>Pct of Total 2014</t>
  </si>
  <si>
    <t>14J</t>
  </si>
  <si>
    <t>05T</t>
  </si>
  <si>
    <t>FY15</t>
  </si>
  <si>
    <t>Pct of Total 2015</t>
  </si>
  <si>
    <t>Security Deposits (if HOME, not part of 5% Admin Cap)</t>
  </si>
  <si>
    <t>Clean-up of Contaminated Sites/Brownfields</t>
  </si>
  <si>
    <t>FY16</t>
  </si>
  <si>
    <t>Pct of Total 2016</t>
  </si>
  <si>
    <t>FY17</t>
  </si>
  <si>
    <t>Pct of Total 2017</t>
  </si>
  <si>
    <t>FY18</t>
  </si>
  <si>
    <t>Pct of Total 2018</t>
  </si>
  <si>
    <t>13B</t>
  </si>
  <si>
    <t>Homeownership Assistance-excluding Housing Counseling under 24 CFR 5.100</t>
  </si>
  <si>
    <t>Housing Services - Excluding Housing Counseling, under 24 CFR 5.100</t>
  </si>
  <si>
    <t>03Z</t>
  </si>
  <si>
    <t>05X</t>
  </si>
  <si>
    <t>05Y</t>
  </si>
  <si>
    <t>05Z</t>
  </si>
  <si>
    <t>Other Public Services Not Listed in 05A-05Y, 03T</t>
  </si>
  <si>
    <t>Services for Persons with Disabilities</t>
  </si>
  <si>
    <t>Housing Information and Referral Services</t>
  </si>
  <si>
    <t>Housing Counseling, under 24 CFR 5.100 Supporting Homebuyer Downpayment Assistance (05R)</t>
  </si>
  <si>
    <t>Housing Counseling only, under 24 CFR 5.100</t>
  </si>
  <si>
    <t>13A</t>
  </si>
  <si>
    <t>Data As of 09/30/2019</t>
  </si>
  <si>
    <t>FY19</t>
  </si>
  <si>
    <t>Pct of Total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</si>
</sst>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164" formatCode="&quot;$&quot;#,##0.00"/>
  </numFmts>
  <fonts count="9" x14ac:knownFonts="1">
    <font>
      <sz val="10"/>
      <name val="MS Sans Serif"/>
    </font>
    <font>
      <sz val="10"/>
      <color indexed="8"/>
      <name val="Arial"/>
      <family val="2"/>
    </font>
    <font>
      <b/>
      <sz val="8"/>
      <name val="Microsoft Sans Serif"/>
      <family val="2"/>
    </font>
    <font>
      <sz val="8"/>
      <name val="Microsoft Sans Serif"/>
      <family val="2"/>
    </font>
    <font>
      <sz val="8"/>
      <color indexed="8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000000"/>
      <name val="Microsoft Sans Serif"/>
      <family val="2"/>
    </font>
    <font>
      <b/>
      <u/>
      <sz val="8"/>
      <name val="Microsoft Sans Serif"/>
      <family val="2"/>
    </font>
    <font>
      <b/>
      <u/>
      <sz val="8"/>
      <color rgb="FF00000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2" borderId="1" xfId="0" quotePrefix="1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wrapText="1"/>
    </xf>
    <xf numFmtId="0" fontId="2" fillId="2" borderId="1" xfId="0" quotePrefix="1" applyNumberFormat="1" applyFont="1" applyFill="1" applyBorder="1" applyAlignment="1">
      <alignment horizontal="center"/>
    </xf>
    <xf numFmtId="0" fontId="3" fillId="0" borderId="1" xfId="0" quotePrefix="1" applyNumberFormat="1" applyFont="1" applyBorder="1" applyAlignment="1"/>
    <xf numFmtId="0" fontId="3" fillId="0" borderId="1" xfId="0" quotePrefix="1" applyNumberFormat="1" applyFont="1" applyBorder="1" applyAlignment="1">
      <alignment wrapText="1"/>
    </xf>
    <xf numFmtId="164" fontId="3" fillId="0" borderId="1" xfId="0" applyNumberFormat="1" applyFont="1" applyBorder="1"/>
    <xf numFmtId="10" fontId="3" fillId="0" borderId="1" xfId="0" quotePrefix="1" applyNumberFormat="1" applyFont="1" applyBorder="1" applyAlignment="1">
      <alignment wrapText="1"/>
    </xf>
    <xf numFmtId="10" fontId="3" fillId="0" borderId="1" xfId="0" applyNumberFormat="1" applyFont="1" applyBorder="1"/>
    <xf numFmtId="164" fontId="5" fillId="0" borderId="1" xfId="0" applyNumberFormat="1" applyFont="1" applyFill="1" applyBorder="1" applyAlignment="1" applyProtection="1">
      <alignment horizontal="right" vertical="center" wrapText="1"/>
    </xf>
    <xf numFmtId="10" fontId="5" fillId="0" borderId="1" xfId="0" applyNumberFormat="1" applyFont="1" applyFill="1" applyBorder="1" applyAlignment="1" applyProtection="1">
      <alignment horizontal="right" vertical="center" wrapText="1"/>
    </xf>
    <xf numFmtId="164" fontId="3" fillId="0" borderId="1" xfId="0" applyNumberFormat="1" applyFont="1" applyBorder="1" applyAlignment="1"/>
    <xf numFmtId="10" fontId="3" fillId="0" borderId="1" xfId="0" applyNumberFormat="1" applyFont="1" applyBorder="1" applyAlignment="1"/>
    <xf numFmtId="164" fontId="5" fillId="0" borderId="1" xfId="0" applyNumberFormat="1" applyFont="1" applyFill="1" applyBorder="1" applyAlignment="1" applyProtection="1">
      <alignment horizontal="right" wrapText="1"/>
    </xf>
    <xf numFmtId="10" fontId="5" fillId="0" borderId="1" xfId="0" applyNumberFormat="1" applyFont="1" applyFill="1" applyBorder="1" applyAlignment="1" applyProtection="1">
      <alignment horizontal="right" wrapText="1"/>
    </xf>
    <xf numFmtId="7" fontId="3" fillId="0" borderId="1" xfId="0" applyNumberFormat="1" applyFont="1" applyBorder="1" applyAlignment="1"/>
    <xf numFmtId="0" fontId="2" fillId="0" borderId="1" xfId="0" quotePrefix="1" applyNumberFormat="1" applyFont="1" applyBorder="1" applyAlignment="1"/>
    <xf numFmtId="0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0" fontId="2" fillId="0" borderId="1" xfId="0" quotePrefix="1" applyNumberFormat="1" applyFont="1" applyBorder="1" applyAlignment="1">
      <alignment wrapText="1"/>
    </xf>
    <xf numFmtId="10" fontId="2" fillId="0" borderId="1" xfId="0" applyNumberFormat="1" applyFont="1" applyBorder="1"/>
    <xf numFmtId="164" fontId="2" fillId="0" borderId="1" xfId="0" applyNumberFormat="1" applyFont="1" applyFill="1" applyBorder="1" applyAlignment="1"/>
    <xf numFmtId="10" fontId="6" fillId="0" borderId="1" xfId="0" applyNumberFormat="1" applyFont="1" applyFill="1" applyBorder="1" applyAlignment="1" applyProtection="1">
      <alignment horizontal="right" vertical="center" wrapText="1"/>
    </xf>
    <xf numFmtId="10" fontId="2" fillId="0" borderId="1" xfId="0" applyNumberFormat="1" applyFont="1" applyBorder="1" applyAlignment="1"/>
    <xf numFmtId="164" fontId="2" fillId="0" borderId="1" xfId="0" applyNumberFormat="1" applyFont="1" applyBorder="1" applyAlignment="1"/>
    <xf numFmtId="10" fontId="6" fillId="0" borderId="1" xfId="0" applyNumberFormat="1" applyFont="1" applyFill="1" applyBorder="1" applyAlignment="1" applyProtection="1">
      <alignment horizontal="right" wrapText="1"/>
    </xf>
    <xf numFmtId="7" fontId="2" fillId="0" borderId="1" xfId="0" applyNumberFormat="1" applyFont="1" applyBorder="1" applyAlignment="1">
      <alignment wrapText="1"/>
    </xf>
    <xf numFmtId="7" fontId="2" fillId="0" borderId="1" xfId="0" applyNumberFormat="1" applyFont="1" applyBorder="1" applyAlignment="1"/>
    <xf numFmtId="0" fontId="2" fillId="0" borderId="1" xfId="0" applyFont="1" applyBorder="1" applyAlignment="1"/>
    <xf numFmtId="164" fontId="3" fillId="0" borderId="1" xfId="0" quotePrefix="1" applyNumberFormat="1" applyFont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/>
    <xf numFmtId="0" fontId="5" fillId="0" borderId="1" xfId="0" applyFont="1" applyFill="1" applyBorder="1" applyAlignment="1" applyProtection="1">
      <alignment wrapText="1"/>
    </xf>
    <xf numFmtId="164" fontId="5" fillId="0" borderId="1" xfId="0" applyNumberFormat="1" applyFont="1" applyFill="1" applyBorder="1" applyAlignment="1" applyProtection="1">
      <alignment wrapText="1"/>
    </xf>
    <xf numFmtId="1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5" fillId="0" borderId="1" xfId="0" applyFont="1" applyFill="1" applyBorder="1" applyAlignment="1" applyProtection="1">
      <alignment vertical="center" wrapText="1"/>
    </xf>
    <xf numFmtId="0" fontId="3" fillId="0" borderId="1" xfId="0" applyNumberFormat="1" applyFont="1" applyBorder="1" applyAlignment="1">
      <alignment horizontal="left"/>
    </xf>
    <xf numFmtId="164" fontId="3" fillId="0" borderId="1" xfId="0" quotePrefix="1" applyNumberFormat="1" applyFont="1" applyFill="1" applyBorder="1" applyAlignment="1">
      <alignment wrapText="1"/>
    </xf>
    <xf numFmtId="6" fontId="3" fillId="0" borderId="1" xfId="0" applyNumberFormat="1" applyFont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0" fontId="7" fillId="0" borderId="1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0" fontId="7" fillId="0" borderId="1" xfId="0" quotePrefix="1" applyNumberFormat="1" applyFont="1" applyBorder="1" applyAlignment="1">
      <alignment wrapText="1"/>
    </xf>
    <xf numFmtId="10" fontId="7" fillId="0" borderId="1" xfId="0" applyNumberFormat="1" applyFont="1" applyBorder="1"/>
    <xf numFmtId="164" fontId="7" fillId="0" borderId="1" xfId="0" applyNumberFormat="1" applyFont="1" applyFill="1" applyBorder="1" applyAlignment="1">
      <alignment wrapText="1"/>
    </xf>
    <xf numFmtId="10" fontId="8" fillId="0" borderId="1" xfId="0" applyNumberFormat="1" applyFont="1" applyFill="1" applyBorder="1" applyAlignment="1" applyProtection="1">
      <alignment horizontal="right" vertical="center" wrapText="1"/>
    </xf>
    <xf numFmtId="10" fontId="7" fillId="0" borderId="1" xfId="0" applyNumberFormat="1" applyFont="1" applyBorder="1" applyAlignment="1"/>
    <xf numFmtId="10" fontId="8" fillId="0" borderId="1" xfId="0" applyNumberFormat="1" applyFont="1" applyFill="1" applyBorder="1" applyAlignment="1" applyProtection="1">
      <alignment horizontal="right" wrapText="1"/>
    </xf>
    <xf numFmtId="7" fontId="7" fillId="0" borderId="1" xfId="0" applyNumberFormat="1" applyFont="1" applyBorder="1" applyAlignment="1">
      <alignment wrapText="1"/>
    </xf>
    <xf numFmtId="7" fontId="7" fillId="0" borderId="1" xfId="0" applyNumberFormat="1" applyFont="1" applyBorder="1" applyAlignment="1"/>
    <xf numFmtId="10" fontId="3" fillId="0" borderId="1" xfId="0" applyNumberFormat="1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right" wrapText="1"/>
    </xf>
    <xf numFmtId="0" fontId="3" fillId="0" borderId="1" xfId="0" applyFont="1" applyBorder="1" applyAlignment="1"/>
    <xf numFmtId="164" fontId="5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</cellXfs>
  <cellStyles count="2">
    <cellStyle name="Normal" xfId="0" builtinId="0"/>
    <cellStyle name="Normal_Sheet1" xfId="1" xr:uid="{856F8259-AB29-442C-83C0-6A9B32D1E6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2"/>
  <sheetViews>
    <sheetView tabSelected="1" workbookViewId="0">
      <selection activeCell="F21" sqref="F21"/>
    </sheetView>
  </sheetViews>
  <sheetFormatPr defaultRowHeight="10.5" x14ac:dyDescent="0.15"/>
  <cols>
    <col min="1" max="1" width="6.140625" style="59" bestFit="1" customWidth="1"/>
    <col min="2" max="2" width="8.42578125" style="59" bestFit="1" customWidth="1"/>
    <col min="3" max="3" width="43.85546875" style="34" customWidth="1"/>
    <col min="4" max="4" width="14.85546875" style="33" bestFit="1" customWidth="1"/>
    <col min="5" max="5" width="8.5703125" style="38" customWidth="1"/>
    <col min="6" max="6" width="15" style="33" bestFit="1" customWidth="1"/>
    <col min="7" max="7" width="8.42578125" style="38" customWidth="1"/>
    <col min="8" max="8" width="16.7109375" style="33" bestFit="1" customWidth="1"/>
    <col min="9" max="9" width="8.5703125" style="38" customWidth="1"/>
    <col min="10" max="10" width="16.7109375" style="33" bestFit="1" customWidth="1"/>
    <col min="11" max="11" width="9.7109375" style="38" bestFit="1" customWidth="1"/>
    <col min="12" max="12" width="16.7109375" style="32" bestFit="1" customWidth="1"/>
    <col min="13" max="13" width="9.28515625" style="56" customWidth="1"/>
    <col min="14" max="14" width="16.7109375" style="33" bestFit="1" customWidth="1"/>
    <col min="15" max="15" width="9.140625" style="38" bestFit="1" customWidth="1"/>
    <col min="16" max="16" width="18.5703125" style="33" bestFit="1" customWidth="1"/>
    <col min="17" max="17" width="9.140625" style="38" bestFit="1" customWidth="1"/>
    <col min="18" max="18" width="18.5703125" style="33" bestFit="1" customWidth="1"/>
    <col min="19" max="19" width="8.28515625" style="38" customWidth="1"/>
    <col min="20" max="20" width="18.5703125" style="33" bestFit="1" customWidth="1"/>
    <col min="21" max="21" width="9.140625" style="38" customWidth="1"/>
    <col min="22" max="22" width="18.5703125" style="33" bestFit="1" customWidth="1"/>
    <col min="23" max="23" width="9.140625" style="38" bestFit="1" customWidth="1"/>
    <col min="24" max="24" width="18.5703125" style="33" bestFit="1" customWidth="1"/>
    <col min="25" max="25" width="9.140625" style="38" bestFit="1" customWidth="1"/>
    <col min="26" max="26" width="19.140625" style="34" bestFit="1" customWidth="1"/>
    <col min="27" max="27" width="9.140625" style="38" bestFit="1" customWidth="1"/>
    <col min="28" max="28" width="19.140625" style="34" bestFit="1" customWidth="1"/>
    <col min="29" max="29" width="9.140625" style="38" bestFit="1" customWidth="1"/>
    <col min="30" max="30" width="19.140625" style="34" bestFit="1" customWidth="1"/>
    <col min="31" max="31" width="9.140625" style="38" bestFit="1" customWidth="1"/>
    <col min="32" max="32" width="19.28515625" style="59" bestFit="1" customWidth="1"/>
    <col min="33" max="33" width="9.140625" style="14" bestFit="1" customWidth="1"/>
    <col min="34" max="34" width="19.28515625" style="59" bestFit="1" customWidth="1"/>
    <col min="35" max="35" width="9.28515625" style="14" customWidth="1"/>
    <col min="36" max="36" width="19.7109375" style="59" bestFit="1" customWidth="1"/>
    <col min="37" max="37" width="9.5703125" style="14" customWidth="1"/>
    <col min="38" max="38" width="19.7109375" style="59" bestFit="1" customWidth="1"/>
    <col min="39" max="39" width="9.42578125" style="14" customWidth="1"/>
    <col min="40" max="40" width="19.7109375" style="59" bestFit="1" customWidth="1"/>
    <col min="41" max="41" width="9.42578125" style="14" bestFit="1" customWidth="1"/>
    <col min="42" max="16384" width="9.140625" style="59"/>
  </cols>
  <sheetData>
    <row r="1" spans="1:41" x14ac:dyDescent="0.15">
      <c r="A1" s="61" t="s">
        <v>199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59"/>
      <c r="AE1" s="59"/>
      <c r="AG1" s="59"/>
      <c r="AI1" s="59"/>
      <c r="AK1" s="59"/>
      <c r="AM1" s="59"/>
      <c r="AO1" s="59"/>
    </row>
    <row r="2" spans="1:41" x14ac:dyDescent="0.15">
      <c r="A2" s="61" t="s">
        <v>248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59"/>
      <c r="AE2" s="59"/>
      <c r="AG2" s="59"/>
      <c r="AI2" s="59"/>
      <c r="AK2" s="59"/>
      <c r="AM2" s="59"/>
      <c r="AO2" s="59"/>
    </row>
    <row r="4" spans="1:41" ht="37.5" customHeight="1" x14ac:dyDescent="0.15">
      <c r="A4" s="1" t="s">
        <v>172</v>
      </c>
      <c r="B4" s="1" t="s">
        <v>171</v>
      </c>
      <c r="C4" s="2" t="s">
        <v>173</v>
      </c>
      <c r="D4" s="3" t="s">
        <v>249</v>
      </c>
      <c r="E4" s="4" t="s">
        <v>250</v>
      </c>
      <c r="F4" s="3" t="s">
        <v>233</v>
      </c>
      <c r="G4" s="4" t="s">
        <v>234</v>
      </c>
      <c r="H4" s="3" t="s">
        <v>231</v>
      </c>
      <c r="I4" s="4" t="s">
        <v>232</v>
      </c>
      <c r="J4" s="3" t="s">
        <v>229</v>
      </c>
      <c r="K4" s="4" t="s">
        <v>230</v>
      </c>
      <c r="L4" s="3" t="s">
        <v>225</v>
      </c>
      <c r="M4" s="4" t="s">
        <v>226</v>
      </c>
      <c r="N4" s="3" t="s">
        <v>221</v>
      </c>
      <c r="O4" s="4" t="s">
        <v>222</v>
      </c>
      <c r="P4" s="3" t="s">
        <v>219</v>
      </c>
      <c r="Q4" s="4" t="s">
        <v>220</v>
      </c>
      <c r="R4" s="3" t="s">
        <v>215</v>
      </c>
      <c r="S4" s="4" t="s">
        <v>216</v>
      </c>
      <c r="T4" s="3" t="s">
        <v>213</v>
      </c>
      <c r="U4" s="4" t="s">
        <v>214</v>
      </c>
      <c r="V4" s="3" t="s">
        <v>206</v>
      </c>
      <c r="W4" s="4" t="s">
        <v>207</v>
      </c>
      <c r="X4" s="3" t="s">
        <v>205</v>
      </c>
      <c r="Y4" s="4" t="s">
        <v>208</v>
      </c>
      <c r="Z4" s="2" t="s">
        <v>197</v>
      </c>
      <c r="AA4" s="4" t="s">
        <v>198</v>
      </c>
      <c r="AB4" s="5" t="s">
        <v>192</v>
      </c>
      <c r="AC4" s="4" t="s">
        <v>194</v>
      </c>
      <c r="AD4" s="2" t="s">
        <v>190</v>
      </c>
      <c r="AE4" s="4" t="s">
        <v>191</v>
      </c>
      <c r="AF4" s="1" t="s">
        <v>188</v>
      </c>
      <c r="AG4" s="4" t="s">
        <v>189</v>
      </c>
      <c r="AH4" s="1" t="s">
        <v>3</v>
      </c>
      <c r="AI4" s="4" t="s">
        <v>177</v>
      </c>
      <c r="AJ4" s="1" t="s">
        <v>2</v>
      </c>
      <c r="AK4" s="4" t="s">
        <v>176</v>
      </c>
      <c r="AL4" s="1" t="s">
        <v>1</v>
      </c>
      <c r="AM4" s="4" t="s">
        <v>175</v>
      </c>
      <c r="AN4" s="1" t="s">
        <v>0</v>
      </c>
      <c r="AO4" s="4" t="s">
        <v>174</v>
      </c>
    </row>
    <row r="5" spans="1:41" x14ac:dyDescent="0.15">
      <c r="A5" s="6" t="s">
        <v>4</v>
      </c>
      <c r="B5" s="6" t="s">
        <v>5</v>
      </c>
      <c r="C5" s="7" t="s">
        <v>6</v>
      </c>
      <c r="D5" s="60">
        <v>5198985.3099999996</v>
      </c>
      <c r="E5" s="9">
        <f t="shared" ref="E5:E10" si="0">D5/$D$118</f>
        <v>5.7298532948556104E-3</v>
      </c>
      <c r="F5" s="58">
        <v>4711908.32</v>
      </c>
      <c r="G5" s="9">
        <f t="shared" ref="G5:G10" si="1">F5/$F$118</f>
        <v>5.4163929642487129E-3</v>
      </c>
      <c r="H5" s="8">
        <v>4426774.8899999997</v>
      </c>
      <c r="I5" s="9">
        <f t="shared" ref="I5:I10" si="2">H5/$H$118</f>
        <v>5.1351927537808973E-3</v>
      </c>
      <c r="J5" s="8">
        <v>9694003.0500000007</v>
      </c>
      <c r="K5" s="10">
        <f t="shared" ref="K5:K10" si="3">J5/$J$118</f>
        <v>1.1213235848228493E-2</v>
      </c>
      <c r="L5" s="11">
        <v>5637700.8899999997</v>
      </c>
      <c r="M5" s="12">
        <f t="shared" ref="M5:M10" si="4">L5/$L$118</f>
        <v>6.7558395253809224E-3</v>
      </c>
      <c r="N5" s="11">
        <v>9419521.9800000004</v>
      </c>
      <c r="O5" s="9">
        <f t="shared" ref="O5:O10" si="5">N5/$N$118</f>
        <v>1.0644618200347403E-2</v>
      </c>
      <c r="P5" s="13">
        <v>7913157.2699999996</v>
      </c>
      <c r="Q5" s="14">
        <f t="shared" ref="Q5:Q10" si="6">P5/$P$118</f>
        <v>7.7612805747029239E-3</v>
      </c>
      <c r="R5" s="15">
        <v>7589549.5999999996</v>
      </c>
      <c r="S5" s="9">
        <f t="shared" ref="S5:S10" si="7">R5/$R$118</f>
        <v>7.0783328036704988E-3</v>
      </c>
      <c r="T5" s="15">
        <v>10713854.369999999</v>
      </c>
      <c r="U5" s="16">
        <f t="shared" ref="U5:U10" si="8">T5/$T$118</f>
        <v>9.8578393011300534E-3</v>
      </c>
      <c r="V5" s="15">
        <v>12194413.199999999</v>
      </c>
      <c r="W5" s="16">
        <f t="shared" ref="W5:W10" si="9">V5/$V$118</f>
        <v>1.154673017333082E-2</v>
      </c>
      <c r="X5" s="15">
        <v>10512459.5</v>
      </c>
      <c r="Y5" s="16">
        <f t="shared" ref="Y5:Y10" si="10">X5/$X$118</f>
        <v>9.4708933286069465E-3</v>
      </c>
      <c r="Z5" s="17">
        <v>13658877.060000001</v>
      </c>
      <c r="AA5" s="9">
        <f t="shared" ref="AA5:AA10" si="11">Z5/$Z$118</f>
        <v>1.1603574547006088E-2</v>
      </c>
      <c r="AB5" s="17">
        <v>14602493.59</v>
      </c>
      <c r="AC5" s="14">
        <f t="shared" ref="AC5:AC10" si="12">AB5/$AB$118</f>
        <v>1.1966142445661363E-2</v>
      </c>
      <c r="AD5" s="17">
        <v>24698708.66</v>
      </c>
      <c r="AE5" s="14">
        <f t="shared" ref="AE5:AE10" si="13">AD5/$AD$118</f>
        <v>2.0249193554786236E-2</v>
      </c>
      <c r="AF5" s="17">
        <v>22688640.719999999</v>
      </c>
      <c r="AG5" s="14">
        <f t="shared" ref="AG5:AG10" si="14">AF5/$AF$118</f>
        <v>1.7438347662035149E-2</v>
      </c>
      <c r="AH5" s="17">
        <v>15676773.76</v>
      </c>
      <c r="AI5" s="14">
        <f t="shared" ref="AI5:AI10" si="15">AH5/$AH$118</f>
        <v>1.141848438732556E-2</v>
      </c>
      <c r="AJ5" s="17">
        <v>17360953.920000002</v>
      </c>
      <c r="AK5" s="14">
        <f t="shared" ref="AK5:AK10" si="16">AJ5/$AJ$118</f>
        <v>1.3190236508024266E-2</v>
      </c>
      <c r="AL5" s="17">
        <v>15131301.869999999</v>
      </c>
      <c r="AM5" s="14">
        <f t="shared" ref="AM5:AM10" si="17">AL5/$AL$118</f>
        <v>1.1984687597177017E-2</v>
      </c>
      <c r="AN5" s="17">
        <v>12936213.77</v>
      </c>
      <c r="AO5" s="14">
        <f t="shared" ref="AO5:AO10" si="18">AN5/$AN$118</f>
        <v>1.064788257631457E-2</v>
      </c>
    </row>
    <row r="6" spans="1:41" x14ac:dyDescent="0.15">
      <c r="A6" s="6" t="s">
        <v>7</v>
      </c>
      <c r="B6" s="6" t="s">
        <v>5</v>
      </c>
      <c r="C6" s="7" t="s">
        <v>8</v>
      </c>
      <c r="D6" s="60">
        <v>0</v>
      </c>
      <c r="E6" s="9">
        <f t="shared" si="0"/>
        <v>0</v>
      </c>
      <c r="F6" s="58">
        <v>0</v>
      </c>
      <c r="G6" s="9">
        <f t="shared" si="1"/>
        <v>0</v>
      </c>
      <c r="H6" s="8">
        <v>0</v>
      </c>
      <c r="I6" s="9">
        <f t="shared" si="2"/>
        <v>0</v>
      </c>
      <c r="J6" s="8">
        <v>3000</v>
      </c>
      <c r="K6" s="10">
        <f t="shared" si="3"/>
        <v>3.47015648449641E-6</v>
      </c>
      <c r="L6" s="11">
        <v>0</v>
      </c>
      <c r="M6" s="12">
        <f t="shared" si="4"/>
        <v>0</v>
      </c>
      <c r="N6" s="11">
        <v>381028</v>
      </c>
      <c r="O6" s="9">
        <f t="shared" si="5"/>
        <v>4.3058422627535183E-4</v>
      </c>
      <c r="P6" s="13">
        <v>378000</v>
      </c>
      <c r="Q6" s="14">
        <f t="shared" si="6"/>
        <v>3.7074507142175194E-4</v>
      </c>
      <c r="R6" s="15">
        <v>117700</v>
      </c>
      <c r="S6" s="9">
        <f t="shared" si="7"/>
        <v>1.0977196472792243E-4</v>
      </c>
      <c r="T6" s="15">
        <v>140863.64000000001</v>
      </c>
      <c r="U6" s="16">
        <f t="shared" si="8"/>
        <v>1.2960892303898617E-4</v>
      </c>
      <c r="V6" s="15">
        <v>158693.92000000001</v>
      </c>
      <c r="W6" s="16">
        <f t="shared" si="9"/>
        <v>1.5026519475231062E-4</v>
      </c>
      <c r="X6" s="15">
        <v>20646.5</v>
      </c>
      <c r="Y6" s="16">
        <f t="shared" si="10"/>
        <v>1.8600861112386053E-5</v>
      </c>
      <c r="Z6" s="17">
        <v>157185.44</v>
      </c>
      <c r="AA6" s="9">
        <f t="shared" si="11"/>
        <v>1.3353315669596872E-4</v>
      </c>
      <c r="AB6" s="17">
        <v>136247.67999999999</v>
      </c>
      <c r="AC6" s="14">
        <f t="shared" si="12"/>
        <v>1.1164936568692489E-4</v>
      </c>
      <c r="AD6" s="17">
        <v>40436.879999999997</v>
      </c>
      <c r="AE6" s="14">
        <f t="shared" si="13"/>
        <v>3.31521060936173E-5</v>
      </c>
      <c r="AF6" s="17">
        <v>431506.89</v>
      </c>
      <c r="AG6" s="14">
        <f t="shared" si="14"/>
        <v>3.3165350270413023E-4</v>
      </c>
      <c r="AH6" s="17">
        <v>175875</v>
      </c>
      <c r="AI6" s="14">
        <f t="shared" si="15"/>
        <v>1.2810199167031182E-4</v>
      </c>
      <c r="AJ6" s="17">
        <v>78213.490000000005</v>
      </c>
      <c r="AK6" s="14">
        <f t="shared" si="16"/>
        <v>5.9423833273902891E-5</v>
      </c>
      <c r="AL6" s="17">
        <v>26060.61</v>
      </c>
      <c r="AM6" s="14">
        <f t="shared" si="17"/>
        <v>2.0641202728306111E-5</v>
      </c>
      <c r="AN6" s="17">
        <v>67035</v>
      </c>
      <c r="AO6" s="14">
        <f t="shared" si="18"/>
        <v>5.5176949082161556E-5</v>
      </c>
    </row>
    <row r="7" spans="1:41" x14ac:dyDescent="0.15">
      <c r="A7" s="6" t="s">
        <v>9</v>
      </c>
      <c r="B7" s="6" t="s">
        <v>5</v>
      </c>
      <c r="C7" s="7" t="s">
        <v>10</v>
      </c>
      <c r="D7" s="60">
        <v>6931629.79</v>
      </c>
      <c r="E7" s="9">
        <f t="shared" si="0"/>
        <v>7.6394179676862383E-3</v>
      </c>
      <c r="F7" s="58">
        <v>8341081.6299999999</v>
      </c>
      <c r="G7" s="9">
        <f t="shared" si="1"/>
        <v>9.5881695454881396E-3</v>
      </c>
      <c r="H7" s="8">
        <v>6696858.6299999999</v>
      </c>
      <c r="I7" s="9">
        <f t="shared" si="2"/>
        <v>7.7685585475684923E-3</v>
      </c>
      <c r="J7" s="8">
        <v>7558246.9400000004</v>
      </c>
      <c r="K7" s="10">
        <f t="shared" si="3"/>
        <v>8.7427665434220495E-3</v>
      </c>
      <c r="L7" s="11">
        <v>8550722.5</v>
      </c>
      <c r="M7" s="12">
        <f t="shared" si="4"/>
        <v>1.024660764435553E-2</v>
      </c>
      <c r="N7" s="11">
        <v>4951283.3499999996</v>
      </c>
      <c r="O7" s="9">
        <f t="shared" si="5"/>
        <v>5.595243683744454E-3</v>
      </c>
      <c r="P7" s="13">
        <v>8454861.8499999996</v>
      </c>
      <c r="Q7" s="14">
        <f t="shared" si="6"/>
        <v>8.2925882551304116E-3</v>
      </c>
      <c r="R7" s="15">
        <v>8767506.7699999996</v>
      </c>
      <c r="S7" s="9">
        <f t="shared" si="7"/>
        <v>8.176945147903663E-3</v>
      </c>
      <c r="T7" s="15">
        <v>7815315.6600000001</v>
      </c>
      <c r="U7" s="16">
        <f t="shared" si="8"/>
        <v>7.190887910480827E-3</v>
      </c>
      <c r="V7" s="15">
        <v>7382561.9800000004</v>
      </c>
      <c r="W7" s="16">
        <f t="shared" si="9"/>
        <v>6.9904512642683719E-3</v>
      </c>
      <c r="X7" s="15">
        <v>6814407.4699999997</v>
      </c>
      <c r="Y7" s="16">
        <f t="shared" si="10"/>
        <v>6.1392413684002627E-3</v>
      </c>
      <c r="Z7" s="17">
        <v>9054684.6799999997</v>
      </c>
      <c r="AA7" s="9">
        <f t="shared" si="11"/>
        <v>7.692192280703781E-3</v>
      </c>
      <c r="AB7" s="17">
        <v>9153371.4399999995</v>
      </c>
      <c r="AC7" s="14">
        <f t="shared" si="12"/>
        <v>7.5008111343460252E-3</v>
      </c>
      <c r="AD7" s="17">
        <v>6874524.9100000001</v>
      </c>
      <c r="AE7" s="14">
        <f t="shared" si="13"/>
        <v>5.6360673513766385E-3</v>
      </c>
      <c r="AF7" s="17">
        <v>8068220.5800000001</v>
      </c>
      <c r="AG7" s="14">
        <f t="shared" si="14"/>
        <v>6.2011839856057661E-3</v>
      </c>
      <c r="AH7" s="17">
        <v>8087578.5800000001</v>
      </c>
      <c r="AI7" s="14">
        <f t="shared" si="15"/>
        <v>5.8907458358956775E-3</v>
      </c>
      <c r="AJ7" s="17">
        <v>7950102.4299999997</v>
      </c>
      <c r="AK7" s="14">
        <f t="shared" si="16"/>
        <v>6.0402056130057641E-3</v>
      </c>
      <c r="AL7" s="17">
        <v>7589149.7699999996</v>
      </c>
      <c r="AM7" s="14">
        <f t="shared" si="17"/>
        <v>6.0109559575945342E-3</v>
      </c>
      <c r="AN7" s="17">
        <v>5622731.0899999999</v>
      </c>
      <c r="AO7" s="14">
        <f t="shared" si="18"/>
        <v>4.6281069151281676E-3</v>
      </c>
    </row>
    <row r="8" spans="1:41" x14ac:dyDescent="0.15">
      <c r="A8" s="6" t="s">
        <v>11</v>
      </c>
      <c r="B8" s="6" t="s">
        <v>5</v>
      </c>
      <c r="C8" s="7" t="s">
        <v>228</v>
      </c>
      <c r="D8" s="60">
        <v>0</v>
      </c>
      <c r="E8" s="9">
        <f t="shared" si="0"/>
        <v>0</v>
      </c>
      <c r="F8" s="58">
        <v>101896</v>
      </c>
      <c r="G8" s="9">
        <f t="shared" si="1"/>
        <v>1.1713062733892217E-4</v>
      </c>
      <c r="H8" s="8">
        <v>721625.27</v>
      </c>
      <c r="I8" s="9">
        <f t="shared" si="2"/>
        <v>8.3710713770882169E-4</v>
      </c>
      <c r="J8" s="8">
        <v>1925.07</v>
      </c>
      <c r="K8" s="10">
        <f t="shared" si="3"/>
        <v>2.2267647145365015E-6</v>
      </c>
      <c r="L8" s="11">
        <v>44383</v>
      </c>
      <c r="M8" s="12">
        <f t="shared" si="4"/>
        <v>5.3185586022635108E-5</v>
      </c>
      <c r="N8" s="11">
        <v>26500</v>
      </c>
      <c r="O8" s="9">
        <f t="shared" si="5"/>
        <v>2.9946570845966238E-5</v>
      </c>
      <c r="P8" s="13">
        <v>11450</v>
      </c>
      <c r="Q8" s="14">
        <f t="shared" si="6"/>
        <v>1.1230240920050422E-5</v>
      </c>
      <c r="R8" s="15">
        <v>341.66</v>
      </c>
      <c r="S8" s="9">
        <f t="shared" si="7"/>
        <v>3.1864646957469821E-7</v>
      </c>
      <c r="T8" s="15">
        <v>457802.34</v>
      </c>
      <c r="U8" s="16">
        <f t="shared" si="8"/>
        <v>4.2122486861852909E-4</v>
      </c>
      <c r="V8" s="15">
        <v>115206</v>
      </c>
      <c r="W8" s="16">
        <f t="shared" si="9"/>
        <v>1.0908705277829608E-4</v>
      </c>
      <c r="X8" s="15">
        <v>151852.85</v>
      </c>
      <c r="Y8" s="16">
        <f t="shared" si="10"/>
        <v>1.3680738974499273E-4</v>
      </c>
      <c r="Z8" s="17">
        <v>472930.51</v>
      </c>
      <c r="AA8" s="9">
        <f t="shared" si="11"/>
        <v>4.017668805592579E-4</v>
      </c>
      <c r="AB8" s="17">
        <v>479618.24</v>
      </c>
      <c r="AC8" s="14">
        <f t="shared" si="12"/>
        <v>3.9302740617586524E-4</v>
      </c>
      <c r="AD8" s="17">
        <v>992246.81</v>
      </c>
      <c r="AE8" s="14">
        <f t="shared" si="13"/>
        <v>8.1349183013559238E-4</v>
      </c>
      <c r="AF8" s="17">
        <v>482081</v>
      </c>
      <c r="AG8" s="14">
        <f t="shared" si="14"/>
        <v>3.7052444802702868E-4</v>
      </c>
      <c r="AH8" s="17">
        <v>1538127.39</v>
      </c>
      <c r="AI8" s="14">
        <f t="shared" si="15"/>
        <v>1.120325129220517E-3</v>
      </c>
      <c r="AJ8" s="17">
        <v>1178173.3400000001</v>
      </c>
      <c r="AK8" s="14">
        <f t="shared" si="16"/>
        <v>8.9513428084998261E-4</v>
      </c>
      <c r="AL8" s="17">
        <v>543874.84</v>
      </c>
      <c r="AM8" s="14">
        <f t="shared" si="17"/>
        <v>4.3077390864085875E-4</v>
      </c>
      <c r="AN8" s="17">
        <v>1615720.66</v>
      </c>
      <c r="AO8" s="14">
        <f t="shared" si="18"/>
        <v>1.3299102944404632E-3</v>
      </c>
    </row>
    <row r="9" spans="1:41" x14ac:dyDescent="0.15">
      <c r="A9" s="6" t="s">
        <v>12</v>
      </c>
      <c r="B9" s="6" t="s">
        <v>5</v>
      </c>
      <c r="C9" s="7" t="s">
        <v>13</v>
      </c>
      <c r="D9" s="60">
        <v>207519.55</v>
      </c>
      <c r="E9" s="9">
        <f t="shared" si="0"/>
        <v>2.2870935507883819E-4</v>
      </c>
      <c r="F9" s="58">
        <v>316825.32</v>
      </c>
      <c r="G9" s="9">
        <f t="shared" si="1"/>
        <v>3.641943598223165E-4</v>
      </c>
      <c r="H9" s="8">
        <v>781324.66</v>
      </c>
      <c r="I9" s="9">
        <f t="shared" si="2"/>
        <v>9.0636023563021612E-4</v>
      </c>
      <c r="J9" s="8">
        <v>565640.42000000004</v>
      </c>
      <c r="K9" s="10">
        <f t="shared" si="3"/>
        <v>6.5428692378542437E-4</v>
      </c>
      <c r="L9" s="11">
        <v>853651.01</v>
      </c>
      <c r="M9" s="12">
        <f t="shared" si="4"/>
        <v>1.0229576465237669E-3</v>
      </c>
      <c r="N9" s="11">
        <v>1386372.53</v>
      </c>
      <c r="O9" s="9">
        <f t="shared" si="5"/>
        <v>1.5666831391904321E-3</v>
      </c>
      <c r="P9" s="13">
        <v>4285446.8</v>
      </c>
      <c r="Q9" s="14">
        <f t="shared" si="6"/>
        <v>4.2031965077780906E-3</v>
      </c>
      <c r="R9" s="15">
        <v>3802526.88</v>
      </c>
      <c r="S9" s="9">
        <f t="shared" si="7"/>
        <v>3.5463963173180705E-3</v>
      </c>
      <c r="T9" s="15">
        <v>5685053.9400000004</v>
      </c>
      <c r="U9" s="16">
        <f t="shared" si="8"/>
        <v>5.2308297484144608E-3</v>
      </c>
      <c r="V9" s="15">
        <v>7530386.21</v>
      </c>
      <c r="W9" s="16">
        <f t="shared" si="9"/>
        <v>7.1304240918981911E-3</v>
      </c>
      <c r="X9" s="15">
        <v>7993158.25</v>
      </c>
      <c r="Y9" s="16">
        <f t="shared" si="10"/>
        <v>7.2012024535670818E-3</v>
      </c>
      <c r="Z9" s="17">
        <v>10033532.15</v>
      </c>
      <c r="AA9" s="9">
        <f t="shared" si="11"/>
        <v>8.5237488968443256E-3</v>
      </c>
      <c r="AB9" s="17">
        <v>7832009.2000000002</v>
      </c>
      <c r="AC9" s="14">
        <f t="shared" si="12"/>
        <v>6.4180091670857087E-3</v>
      </c>
      <c r="AD9" s="17">
        <v>10366835.43</v>
      </c>
      <c r="AE9" s="14">
        <f t="shared" si="13"/>
        <v>8.49923208789676E-3</v>
      </c>
      <c r="AF9" s="17">
        <v>13876514.689999999</v>
      </c>
      <c r="AG9" s="14">
        <f t="shared" si="14"/>
        <v>1.0665402590127396E-2</v>
      </c>
      <c r="AH9" s="17">
        <v>15642841.27</v>
      </c>
      <c r="AI9" s="14">
        <f t="shared" si="15"/>
        <v>1.1393768995420326E-2</v>
      </c>
      <c r="AJ9" s="17">
        <v>9964778.9299999997</v>
      </c>
      <c r="AK9" s="14">
        <f t="shared" si="16"/>
        <v>7.5708853005743686E-3</v>
      </c>
      <c r="AL9" s="17">
        <v>9723487.4900000002</v>
      </c>
      <c r="AM9" s="14">
        <f t="shared" si="17"/>
        <v>7.7014496785469851E-3</v>
      </c>
      <c r="AN9" s="17">
        <v>10784377.859999999</v>
      </c>
      <c r="AO9" s="14">
        <f t="shared" si="18"/>
        <v>8.87669229602462E-3</v>
      </c>
    </row>
    <row r="10" spans="1:41" s="30" customFormat="1" x14ac:dyDescent="0.15">
      <c r="A10" s="18"/>
      <c r="B10" s="18"/>
      <c r="C10" s="19" t="s">
        <v>185</v>
      </c>
      <c r="D10" s="26">
        <f>SUM(D5:D9)</f>
        <v>12338134.65</v>
      </c>
      <c r="E10" s="21">
        <f t="shared" si="0"/>
        <v>1.3597980617620688E-2</v>
      </c>
      <c r="F10" s="20">
        <f>SUM(F5:F9)</f>
        <v>13471711.27</v>
      </c>
      <c r="G10" s="21">
        <f t="shared" si="1"/>
        <v>1.5485887496898091E-2</v>
      </c>
      <c r="H10" s="20">
        <f>SUM(H5:H9)</f>
        <v>12626583.449999999</v>
      </c>
      <c r="I10" s="21">
        <f t="shared" si="2"/>
        <v>1.4647218674688427E-2</v>
      </c>
      <c r="J10" s="20">
        <f>SUM(J5:J9)</f>
        <v>17822815.480000004</v>
      </c>
      <c r="K10" s="22">
        <f t="shared" si="3"/>
        <v>2.0615986236635003E-2</v>
      </c>
      <c r="L10" s="23">
        <f>SUM(L5:L9)</f>
        <v>15086457.4</v>
      </c>
      <c r="M10" s="24">
        <f t="shared" si="4"/>
        <v>1.8078590402282855E-2</v>
      </c>
      <c r="N10" s="20">
        <f>SUM(N5:N9)</f>
        <v>16164705.859999999</v>
      </c>
      <c r="O10" s="21">
        <f t="shared" si="5"/>
        <v>1.8267075820403607E-2</v>
      </c>
      <c r="P10" s="20">
        <f>SUM(P5:P9)</f>
        <v>21042915.919999998</v>
      </c>
      <c r="Q10" s="25">
        <f t="shared" si="6"/>
        <v>2.0639040649953228E-2</v>
      </c>
      <c r="R10" s="20">
        <f>SUM(R5:R9)</f>
        <v>20277624.91</v>
      </c>
      <c r="S10" s="21">
        <f t="shared" si="7"/>
        <v>1.8911764880089731E-2</v>
      </c>
      <c r="T10" s="26">
        <f>SUM(T5:T9)</f>
        <v>24812889.950000003</v>
      </c>
      <c r="U10" s="27">
        <f t="shared" si="8"/>
        <v>2.2830390751682861E-2</v>
      </c>
      <c r="V10" s="20">
        <f>SUM(V5:V9)</f>
        <v>27381261.310000002</v>
      </c>
      <c r="W10" s="27">
        <f t="shared" si="9"/>
        <v>2.5926957777027991E-2</v>
      </c>
      <c r="X10" s="20">
        <f>SUM(X5:X9)</f>
        <v>25492524.57</v>
      </c>
      <c r="Y10" s="27">
        <f t="shared" si="10"/>
        <v>2.2966745401431669E-2</v>
      </c>
      <c r="Z10" s="28">
        <f>SUM(Z5:Z9)</f>
        <v>33377209.840000004</v>
      </c>
      <c r="AA10" s="21">
        <f t="shared" si="11"/>
        <v>2.8354815761809423E-2</v>
      </c>
      <c r="AB10" s="29">
        <f>SUM(AB5:AB9)</f>
        <v>32203740.149999999</v>
      </c>
      <c r="AC10" s="25">
        <f t="shared" si="12"/>
        <v>2.6389639518955885E-2</v>
      </c>
      <c r="AD10" s="28">
        <f>SUM(AD5:AD9)</f>
        <v>42972752.689999998</v>
      </c>
      <c r="AE10" s="25">
        <f t="shared" si="13"/>
        <v>3.5231136930288842E-2</v>
      </c>
      <c r="AF10" s="29">
        <f>SUM(AF5:AF9)</f>
        <v>45546963.879999995</v>
      </c>
      <c r="AG10" s="25">
        <f t="shared" si="14"/>
        <v>3.5007112188499466E-2</v>
      </c>
      <c r="AH10" s="29">
        <f>SUM(AH5:AH9)</f>
        <v>41121196</v>
      </c>
      <c r="AI10" s="25">
        <f t="shared" si="15"/>
        <v>2.9951426339532395E-2</v>
      </c>
      <c r="AJ10" s="29">
        <f>SUM(AJ5:AJ9)</f>
        <v>36532222.109999999</v>
      </c>
      <c r="AK10" s="25">
        <f t="shared" si="16"/>
        <v>2.7755885535728282E-2</v>
      </c>
      <c r="AL10" s="29">
        <f>SUM(AL5:AL9)</f>
        <v>33013874.579999998</v>
      </c>
      <c r="AM10" s="25">
        <f t="shared" si="17"/>
        <v>2.6148508344687703E-2</v>
      </c>
      <c r="AN10" s="29">
        <f>SUM(AN5:AN9)</f>
        <v>31026078.379999999</v>
      </c>
      <c r="AO10" s="25">
        <f t="shared" si="18"/>
        <v>2.553776903098998E-2</v>
      </c>
    </row>
    <row r="11" spans="1:41" x14ac:dyDescent="0.15">
      <c r="A11" s="6"/>
      <c r="B11" s="6"/>
      <c r="C11" s="7"/>
      <c r="E11" s="9"/>
      <c r="F11" s="31"/>
      <c r="G11" s="9"/>
      <c r="H11" s="31"/>
      <c r="I11" s="9"/>
      <c r="J11" s="31"/>
      <c r="K11" s="10"/>
      <c r="M11" s="12"/>
      <c r="N11" s="31"/>
      <c r="O11" s="9"/>
      <c r="P11" s="31"/>
      <c r="Q11" s="14"/>
      <c r="R11" s="31"/>
      <c r="S11" s="9"/>
      <c r="U11" s="16"/>
      <c r="V11" s="31"/>
      <c r="W11" s="16"/>
      <c r="X11" s="31"/>
      <c r="Y11" s="16"/>
      <c r="Z11" s="7"/>
      <c r="AA11" s="9"/>
      <c r="AC11" s="14"/>
      <c r="AD11" s="7"/>
      <c r="AE11" s="14"/>
      <c r="AF11" s="17"/>
      <c r="AH11" s="17"/>
      <c r="AJ11" s="17"/>
      <c r="AL11" s="17"/>
      <c r="AN11" s="17"/>
    </row>
    <row r="12" spans="1:41" ht="21" x14ac:dyDescent="0.15">
      <c r="A12" s="35" t="s">
        <v>200</v>
      </c>
      <c r="B12" s="35" t="s">
        <v>14</v>
      </c>
      <c r="C12" s="36" t="s">
        <v>15</v>
      </c>
      <c r="E12" s="9">
        <f t="shared" ref="E12:E23" si="19">D12/$D$118</f>
        <v>0</v>
      </c>
      <c r="F12" s="37">
        <v>0</v>
      </c>
      <c r="G12" s="9">
        <f t="shared" ref="G12:G23" si="20">F12/$F$118</f>
        <v>0</v>
      </c>
      <c r="H12" s="37">
        <v>0</v>
      </c>
      <c r="I12" s="9">
        <f t="shared" ref="I12:I23" si="21">H12/$H$118</f>
        <v>0</v>
      </c>
      <c r="J12" s="33">
        <v>0</v>
      </c>
      <c r="K12" s="10">
        <f t="shared" ref="K12:K23" si="22">J12/$J$118</f>
        <v>0</v>
      </c>
      <c r="L12" s="32">
        <v>0</v>
      </c>
      <c r="M12" s="12">
        <f t="shared" ref="M12:M23" si="23">L12/$L$118</f>
        <v>0</v>
      </c>
      <c r="N12" s="37">
        <v>0</v>
      </c>
      <c r="O12" s="9">
        <f t="shared" ref="O12:O23" si="24">N12/$N$118</f>
        <v>0</v>
      </c>
      <c r="P12" s="33">
        <v>0</v>
      </c>
      <c r="Q12" s="38">
        <v>0</v>
      </c>
      <c r="R12" s="37">
        <v>0</v>
      </c>
      <c r="S12" s="9">
        <f t="shared" ref="S12:S20" si="25">R12/$R$118</f>
        <v>0</v>
      </c>
      <c r="T12" s="15">
        <v>0</v>
      </c>
      <c r="U12" s="16">
        <f t="shared" ref="U12:U20" si="26">T12/$T$118</f>
        <v>0</v>
      </c>
      <c r="V12" s="15">
        <v>55507</v>
      </c>
      <c r="W12" s="16">
        <f t="shared" ref="W12:W20" si="27">V12/$V$118</f>
        <v>5.2558851436252287E-5</v>
      </c>
      <c r="X12" s="15">
        <v>0</v>
      </c>
      <c r="Y12" s="16">
        <f t="shared" ref="Y12:Y20" si="28">X12/$X$118</f>
        <v>0</v>
      </c>
      <c r="Z12" s="7"/>
      <c r="AA12" s="9"/>
      <c r="AC12" s="14"/>
      <c r="AD12" s="7"/>
      <c r="AE12" s="14"/>
      <c r="AF12" s="17"/>
      <c r="AH12" s="17"/>
      <c r="AJ12" s="17"/>
      <c r="AL12" s="17"/>
      <c r="AN12" s="17"/>
    </row>
    <row r="13" spans="1:41" x14ac:dyDescent="0.15">
      <c r="A13" s="6" t="s">
        <v>16</v>
      </c>
      <c r="B13" s="6" t="s">
        <v>14</v>
      </c>
      <c r="C13" s="7" t="s">
        <v>17</v>
      </c>
      <c r="D13" s="60">
        <v>5266927.25</v>
      </c>
      <c r="E13" s="9">
        <f t="shared" si="19"/>
        <v>5.804732781054406E-3</v>
      </c>
      <c r="F13" s="58">
        <v>3534164.99</v>
      </c>
      <c r="G13" s="9">
        <f t="shared" si="20"/>
        <v>4.0625634215077687E-3</v>
      </c>
      <c r="H13" s="8">
        <v>4510165.87</v>
      </c>
      <c r="I13" s="9">
        <f t="shared" si="21"/>
        <v>5.2319288126200427E-3</v>
      </c>
      <c r="J13" s="8">
        <v>4847870.37</v>
      </c>
      <c r="K13" s="10">
        <f t="shared" si="22"/>
        <v>5.6076229334845037E-3</v>
      </c>
      <c r="L13" s="11">
        <v>5121859.0999999996</v>
      </c>
      <c r="M13" s="12">
        <f t="shared" si="23"/>
        <v>6.1376896054540341E-3</v>
      </c>
      <c r="N13" s="11">
        <v>5666333.4900000002</v>
      </c>
      <c r="O13" s="9">
        <f t="shared" si="24"/>
        <v>6.4032927281190994E-3</v>
      </c>
      <c r="P13" s="13">
        <v>8384956.21</v>
      </c>
      <c r="Q13" s="14">
        <f t="shared" ref="Q13:Q23" si="29">P13/$P$118</f>
        <v>8.2240243093775461E-3</v>
      </c>
      <c r="R13" s="15">
        <v>8422687.4700000007</v>
      </c>
      <c r="S13" s="9">
        <f t="shared" si="25"/>
        <v>7.8553521824227205E-3</v>
      </c>
      <c r="T13" s="15">
        <v>11468919.23</v>
      </c>
      <c r="U13" s="16">
        <f t="shared" si="26"/>
        <v>1.0552576021899041E-2</v>
      </c>
      <c r="V13" s="15">
        <v>13605244.49</v>
      </c>
      <c r="W13" s="16">
        <f t="shared" si="27"/>
        <v>1.2882627847006684E-2</v>
      </c>
      <c r="X13" s="15">
        <v>11500097.279999999</v>
      </c>
      <c r="Y13" s="16">
        <f t="shared" si="28"/>
        <v>1.0360676738634084E-2</v>
      </c>
      <c r="Z13" s="17">
        <v>14192541.710000001</v>
      </c>
      <c r="AA13" s="9">
        <f>Z13/$Z$118</f>
        <v>1.2056936673495344E-2</v>
      </c>
      <c r="AB13" s="17">
        <v>13458244.779999999</v>
      </c>
      <c r="AC13" s="14">
        <f>AB13/$AB$118</f>
        <v>1.1028477644143136E-2</v>
      </c>
      <c r="AD13" s="17">
        <v>14809419.130000001</v>
      </c>
      <c r="AE13" s="14">
        <f>AD13/$AD$118</f>
        <v>1.2141476646630643E-2</v>
      </c>
      <c r="AF13" s="17">
        <v>15485035.75</v>
      </c>
      <c r="AG13" s="14">
        <f>AF13/$AF$118</f>
        <v>1.1901701838378936E-2</v>
      </c>
      <c r="AH13" s="17">
        <v>17232152.579999998</v>
      </c>
      <c r="AI13" s="14">
        <f>AH13/$AH$118</f>
        <v>1.2551374932564049E-2</v>
      </c>
      <c r="AJ13" s="17">
        <v>19259400.5</v>
      </c>
      <c r="AK13" s="14">
        <f>AJ13/$AJ$118</f>
        <v>1.4632608828314936E-2</v>
      </c>
      <c r="AL13" s="17">
        <v>14992489.23</v>
      </c>
      <c r="AM13" s="14">
        <f>AL13/$AL$118</f>
        <v>1.1874741596546513E-2</v>
      </c>
      <c r="AN13" s="17">
        <v>12028591.58</v>
      </c>
      <c r="AO13" s="14">
        <f>AN13/$AN$118</f>
        <v>9.9008127864515134E-3</v>
      </c>
    </row>
    <row r="14" spans="1:41" x14ac:dyDescent="0.15">
      <c r="A14" s="35" t="s">
        <v>201</v>
      </c>
      <c r="B14" s="35" t="s">
        <v>14</v>
      </c>
      <c r="C14" s="36" t="s">
        <v>203</v>
      </c>
      <c r="D14" s="60">
        <v>3317341.36</v>
      </c>
      <c r="E14" s="9">
        <f t="shared" si="19"/>
        <v>3.6560748277545707E-3</v>
      </c>
      <c r="F14" s="58">
        <v>3904173.37</v>
      </c>
      <c r="G14" s="9">
        <f t="shared" si="20"/>
        <v>4.4878923222502736E-3</v>
      </c>
      <c r="H14" s="8">
        <v>3228194.48</v>
      </c>
      <c r="I14" s="9">
        <f t="shared" si="21"/>
        <v>3.7448032288561876E-3</v>
      </c>
      <c r="J14" s="8">
        <v>3789147.45</v>
      </c>
      <c r="K14" s="10">
        <f t="shared" si="22"/>
        <v>4.3829781981101794E-3</v>
      </c>
      <c r="L14" s="11">
        <v>4378812.42</v>
      </c>
      <c r="M14" s="12">
        <f t="shared" si="23"/>
        <v>5.2472727089402024E-3</v>
      </c>
      <c r="N14" s="11">
        <v>6158179.5499999998</v>
      </c>
      <c r="O14" s="9">
        <f t="shared" si="24"/>
        <v>6.9591079311794521E-3</v>
      </c>
      <c r="P14" s="13">
        <v>5972054.6299999999</v>
      </c>
      <c r="Q14" s="14">
        <f t="shared" si="29"/>
        <v>5.8574333871268631E-3</v>
      </c>
      <c r="R14" s="15">
        <v>5162271.43</v>
      </c>
      <c r="S14" s="9">
        <f t="shared" si="25"/>
        <v>4.8145512092601667E-3</v>
      </c>
      <c r="T14" s="15">
        <v>3596509.73</v>
      </c>
      <c r="U14" s="16">
        <f t="shared" si="26"/>
        <v>3.3091559525547892E-3</v>
      </c>
      <c r="V14" s="15">
        <v>3708147.24</v>
      </c>
      <c r="W14" s="16">
        <f t="shared" si="27"/>
        <v>3.511196063395769E-3</v>
      </c>
      <c r="X14" s="15">
        <v>4952920.87</v>
      </c>
      <c r="Y14" s="16">
        <f t="shared" si="28"/>
        <v>4.462189388201792E-3</v>
      </c>
      <c r="Z14" s="17"/>
      <c r="AA14" s="9"/>
      <c r="AB14" s="17"/>
      <c r="AC14" s="14"/>
      <c r="AD14" s="17"/>
      <c r="AE14" s="14"/>
      <c r="AF14" s="17"/>
      <c r="AH14" s="17"/>
      <c r="AJ14" s="17"/>
      <c r="AL14" s="17"/>
      <c r="AN14" s="17"/>
    </row>
    <row r="15" spans="1:41" x14ac:dyDescent="0.15">
      <c r="A15" s="6" t="s">
        <v>18</v>
      </c>
      <c r="B15" s="6" t="s">
        <v>14</v>
      </c>
      <c r="C15" s="7" t="s">
        <v>19</v>
      </c>
      <c r="D15" s="60">
        <v>49404397.939999998</v>
      </c>
      <c r="E15" s="9">
        <f t="shared" si="19"/>
        <v>5.4449077163648829E-2</v>
      </c>
      <c r="F15" s="58">
        <v>52332623.899999999</v>
      </c>
      <c r="G15" s="9">
        <f t="shared" si="20"/>
        <v>6.0156954813720569E-2</v>
      </c>
      <c r="H15" s="8">
        <v>52176873</v>
      </c>
      <c r="I15" s="9">
        <f t="shared" si="21"/>
        <v>6.0526750693786963E-2</v>
      </c>
      <c r="J15" s="8">
        <v>59149547.07</v>
      </c>
      <c r="K15" s="10">
        <f t="shared" si="22"/>
        <v>6.8419394773328715E-2</v>
      </c>
      <c r="L15" s="11">
        <v>60975236.100000001</v>
      </c>
      <c r="M15" s="12">
        <f t="shared" si="23"/>
        <v>7.3068599798279427E-2</v>
      </c>
      <c r="N15" s="11">
        <v>62253177.399999999</v>
      </c>
      <c r="O15" s="9">
        <f t="shared" si="24"/>
        <v>7.0349780656437891E-2</v>
      </c>
      <c r="P15" s="13">
        <v>66585925.57</v>
      </c>
      <c r="Q15" s="14">
        <f t="shared" si="29"/>
        <v>6.5307946378659013E-2</v>
      </c>
      <c r="R15" s="15">
        <v>71691459.349999994</v>
      </c>
      <c r="S15" s="9">
        <f t="shared" si="25"/>
        <v>6.6862466839944637E-2</v>
      </c>
      <c r="T15" s="15">
        <v>77153301.140000001</v>
      </c>
      <c r="U15" s="16">
        <f t="shared" si="26"/>
        <v>7.0988910052714696E-2</v>
      </c>
      <c r="V15" s="15">
        <v>80404707.390000001</v>
      </c>
      <c r="W15" s="16">
        <f t="shared" si="27"/>
        <v>7.6134164528552192E-2</v>
      </c>
      <c r="X15" s="15">
        <v>85769391.430000007</v>
      </c>
      <c r="Y15" s="16">
        <f t="shared" si="28"/>
        <v>7.7271427974877321E-2</v>
      </c>
      <c r="Z15" s="17">
        <v>96492928.159999996</v>
      </c>
      <c r="AA15" s="9">
        <f t="shared" ref="AA15:AA20" si="30">Z15/$Z$118</f>
        <v>8.1973274980444322E-2</v>
      </c>
      <c r="AB15" s="17">
        <v>88015165.049999997</v>
      </c>
      <c r="AC15" s="14">
        <f t="shared" ref="AC15:AC20" si="31">AB15/$AB$118</f>
        <v>7.2124804977688431E-2</v>
      </c>
      <c r="AD15" s="17">
        <v>88234208.650000006</v>
      </c>
      <c r="AE15" s="14">
        <f t="shared" ref="AE15:AE20" si="32">AD15/$AD$118</f>
        <v>7.2338663275978904E-2</v>
      </c>
      <c r="AF15" s="17">
        <v>88236154.319999993</v>
      </c>
      <c r="AG15" s="14">
        <f t="shared" ref="AG15:AG20" si="33">AF15/$AF$118</f>
        <v>6.781775754581848E-2</v>
      </c>
      <c r="AH15" s="17">
        <v>94785309.159999996</v>
      </c>
      <c r="AI15" s="14">
        <f t="shared" ref="AI15:AI20" si="34">AH15/$AH$118</f>
        <v>6.9038731397198294E-2</v>
      </c>
      <c r="AJ15" s="17">
        <v>88894487.159999996</v>
      </c>
      <c r="AK15" s="14">
        <f t="shared" ref="AK15:AK20" si="35">AJ15/$AJ$118</f>
        <v>6.753887576126498E-2</v>
      </c>
      <c r="AL15" s="17">
        <v>86735518.299999997</v>
      </c>
      <c r="AM15" s="14">
        <f t="shared" ref="AM15:AM20" si="36">AL15/$AL$118</f>
        <v>6.8698523057403663E-2</v>
      </c>
      <c r="AN15" s="17">
        <v>96168623.290000007</v>
      </c>
      <c r="AO15" s="14">
        <f t="shared" ref="AO15:AO20" si="37">AN15/$AN$118</f>
        <v>7.9157025890563226E-2</v>
      </c>
    </row>
    <row r="16" spans="1:41" x14ac:dyDescent="0.15">
      <c r="A16" s="6" t="s">
        <v>20</v>
      </c>
      <c r="B16" s="6" t="s">
        <v>14</v>
      </c>
      <c r="C16" s="7" t="s">
        <v>21</v>
      </c>
      <c r="D16" s="60">
        <v>497205.77</v>
      </c>
      <c r="E16" s="9">
        <f t="shared" si="19"/>
        <v>5.4797541242826116E-4</v>
      </c>
      <c r="F16" s="58">
        <v>387026.95</v>
      </c>
      <c r="G16" s="9">
        <f t="shared" si="20"/>
        <v>4.4489194326145939E-4</v>
      </c>
      <c r="H16" s="8">
        <v>545104.47</v>
      </c>
      <c r="I16" s="9">
        <f t="shared" si="21"/>
        <v>6.3233767109345301E-4</v>
      </c>
      <c r="J16" s="8">
        <v>555809.1</v>
      </c>
      <c r="K16" s="10">
        <f t="shared" si="22"/>
        <v>6.4291485083570448E-4</v>
      </c>
      <c r="L16" s="11">
        <v>88240.59</v>
      </c>
      <c r="M16" s="12">
        <f t="shared" si="23"/>
        <v>1.0574155622948145E-4</v>
      </c>
      <c r="N16" s="11">
        <v>122357.43</v>
      </c>
      <c r="O16" s="9">
        <f t="shared" si="24"/>
        <v>1.3827114890661716E-4</v>
      </c>
      <c r="P16" s="13">
        <v>106627.08</v>
      </c>
      <c r="Q16" s="14">
        <f t="shared" si="29"/>
        <v>1.0458059362458428E-4</v>
      </c>
      <c r="R16" s="15">
        <v>516227.96</v>
      </c>
      <c r="S16" s="9">
        <f t="shared" si="25"/>
        <v>4.8145588289453997E-4</v>
      </c>
      <c r="T16" s="15">
        <v>587595.87</v>
      </c>
      <c r="U16" s="16">
        <f t="shared" si="26"/>
        <v>5.4064816082316286E-4</v>
      </c>
      <c r="V16" s="15">
        <v>513271.51</v>
      </c>
      <c r="W16" s="16">
        <f t="shared" si="27"/>
        <v>4.8601007153243518E-4</v>
      </c>
      <c r="X16" s="15">
        <v>1613122.66</v>
      </c>
      <c r="Y16" s="16">
        <f t="shared" si="28"/>
        <v>1.4532957429057101E-3</v>
      </c>
      <c r="Z16" s="17">
        <v>2972191.36</v>
      </c>
      <c r="AA16" s="9">
        <f t="shared" si="30"/>
        <v>2.5249545670723975E-3</v>
      </c>
      <c r="AB16" s="17">
        <v>2534824.23</v>
      </c>
      <c r="AC16" s="14">
        <f t="shared" si="31"/>
        <v>2.0771841209138225E-3</v>
      </c>
      <c r="AD16" s="17">
        <v>2029510.72</v>
      </c>
      <c r="AE16" s="14">
        <f t="shared" si="32"/>
        <v>1.6638908518059167E-3</v>
      </c>
      <c r="AF16" s="17">
        <v>2544777.46</v>
      </c>
      <c r="AG16" s="14">
        <f t="shared" si="33"/>
        <v>1.955900074298975E-3</v>
      </c>
      <c r="AH16" s="17">
        <v>1412003.73</v>
      </c>
      <c r="AI16" s="14">
        <f t="shared" si="34"/>
        <v>1.0284604978473872E-3</v>
      </c>
      <c r="AJ16" s="17">
        <v>345225.92</v>
      </c>
      <c r="AK16" s="14">
        <f t="shared" si="35"/>
        <v>2.6229039916144563E-4</v>
      </c>
      <c r="AL16" s="17">
        <v>306032.55</v>
      </c>
      <c r="AM16" s="14">
        <f t="shared" si="36"/>
        <v>2.4239186672953843E-4</v>
      </c>
      <c r="AN16" s="17">
        <v>178886.25</v>
      </c>
      <c r="AO16" s="14">
        <f t="shared" si="37"/>
        <v>1.4724244809053214E-4</v>
      </c>
    </row>
    <row r="17" spans="1:41" x14ac:dyDescent="0.15">
      <c r="A17" s="6" t="s">
        <v>22</v>
      </c>
      <c r="B17" s="6" t="s">
        <v>14</v>
      </c>
      <c r="C17" s="7" t="s">
        <v>23</v>
      </c>
      <c r="D17" s="60">
        <v>2550</v>
      </c>
      <c r="E17" s="9">
        <f t="shared" si="19"/>
        <v>2.8103803012826378E-6</v>
      </c>
      <c r="F17" s="58">
        <v>5500</v>
      </c>
      <c r="G17" s="9">
        <f t="shared" si="20"/>
        <v>6.3223134408030923E-6</v>
      </c>
      <c r="H17" s="8">
        <v>41350</v>
      </c>
      <c r="I17" s="9">
        <f t="shared" si="21"/>
        <v>4.7967250570728734E-5</v>
      </c>
      <c r="J17" s="8">
        <v>81850</v>
      </c>
      <c r="K17" s="10">
        <f t="shared" si="22"/>
        <v>9.4677436085343727E-5</v>
      </c>
      <c r="L17" s="11">
        <v>19130.79</v>
      </c>
      <c r="M17" s="12">
        <f t="shared" si="23"/>
        <v>2.2925045112452234E-5</v>
      </c>
      <c r="N17" s="11">
        <v>43913.57</v>
      </c>
      <c r="O17" s="9">
        <f t="shared" si="24"/>
        <v>4.9624937173747079E-5</v>
      </c>
      <c r="P17" s="13">
        <v>61240.61</v>
      </c>
      <c r="Q17" s="14">
        <f t="shared" si="29"/>
        <v>6.0065223090903852E-5</v>
      </c>
      <c r="R17" s="15">
        <v>76153.37</v>
      </c>
      <c r="S17" s="9">
        <f t="shared" si="25"/>
        <v>7.1023832162722398E-5</v>
      </c>
      <c r="T17" s="15">
        <v>54940</v>
      </c>
      <c r="U17" s="16">
        <f t="shared" si="26"/>
        <v>5.055040627774421E-5</v>
      </c>
      <c r="V17" s="15">
        <v>17480</v>
      </c>
      <c r="W17" s="16">
        <f t="shared" si="27"/>
        <v>1.6551583099531409E-5</v>
      </c>
      <c r="X17" s="15">
        <v>0</v>
      </c>
      <c r="Y17" s="16">
        <f t="shared" si="28"/>
        <v>0</v>
      </c>
      <c r="Z17" s="17">
        <v>0</v>
      </c>
      <c r="AA17" s="9">
        <f t="shared" si="30"/>
        <v>0</v>
      </c>
      <c r="AB17" s="17">
        <v>0</v>
      </c>
      <c r="AC17" s="14">
        <f t="shared" si="31"/>
        <v>0</v>
      </c>
      <c r="AD17" s="17">
        <v>0</v>
      </c>
      <c r="AE17" s="14">
        <f t="shared" si="32"/>
        <v>0</v>
      </c>
      <c r="AF17" s="17">
        <v>6000</v>
      </c>
      <c r="AG17" s="14">
        <f t="shared" si="33"/>
        <v>4.6115625551767697E-6</v>
      </c>
      <c r="AH17" s="17">
        <v>0</v>
      </c>
      <c r="AI17" s="14">
        <f t="shared" si="34"/>
        <v>0</v>
      </c>
      <c r="AJ17" s="17">
        <v>0</v>
      </c>
      <c r="AK17" s="14">
        <f t="shared" si="35"/>
        <v>0</v>
      </c>
      <c r="AL17" s="17">
        <v>0</v>
      </c>
      <c r="AM17" s="14">
        <f t="shared" si="36"/>
        <v>0</v>
      </c>
      <c r="AN17" s="17">
        <v>50937</v>
      </c>
      <c r="AO17" s="14">
        <f t="shared" si="37"/>
        <v>4.1926579479347555E-5</v>
      </c>
    </row>
    <row r="18" spans="1:41" x14ac:dyDescent="0.15">
      <c r="A18" s="6" t="s">
        <v>24</v>
      </c>
      <c r="B18" s="6" t="s">
        <v>14</v>
      </c>
      <c r="C18" s="7" t="s">
        <v>25</v>
      </c>
      <c r="D18" s="60">
        <v>35000</v>
      </c>
      <c r="E18" s="9">
        <f t="shared" si="19"/>
        <v>3.8573847272506791E-5</v>
      </c>
      <c r="F18" s="58">
        <v>0</v>
      </c>
      <c r="G18" s="9">
        <f t="shared" si="20"/>
        <v>0</v>
      </c>
      <c r="H18" s="8">
        <v>50591.41</v>
      </c>
      <c r="I18" s="9">
        <f t="shared" si="21"/>
        <v>5.8687565663759894E-5</v>
      </c>
      <c r="J18" s="8">
        <v>89582.63</v>
      </c>
      <c r="K18" s="10">
        <f t="shared" si="22"/>
        <v>1.0362191479758088E-4</v>
      </c>
      <c r="L18" s="11">
        <v>100000</v>
      </c>
      <c r="M18" s="12">
        <f t="shared" si="23"/>
        <v>1.198332380024674E-4</v>
      </c>
      <c r="N18" s="11">
        <v>97300</v>
      </c>
      <c r="O18" s="9">
        <f t="shared" si="24"/>
        <v>1.0995476767217038E-4</v>
      </c>
      <c r="P18" s="13">
        <v>58000</v>
      </c>
      <c r="Q18" s="14">
        <f t="shared" si="29"/>
        <v>5.6886809900692095E-5</v>
      </c>
      <c r="R18" s="15">
        <v>76092</v>
      </c>
      <c r="S18" s="9">
        <f t="shared" si="25"/>
        <v>7.0966595922490009E-5</v>
      </c>
      <c r="T18" s="15">
        <v>46017</v>
      </c>
      <c r="U18" s="16">
        <f t="shared" si="26"/>
        <v>4.234033574231808E-5</v>
      </c>
      <c r="V18" s="15">
        <v>10000</v>
      </c>
      <c r="W18" s="16">
        <f t="shared" si="27"/>
        <v>9.468869050075177E-6</v>
      </c>
      <c r="X18" s="15">
        <v>45898.15</v>
      </c>
      <c r="Y18" s="16">
        <f t="shared" si="28"/>
        <v>4.135059760566982E-5</v>
      </c>
      <c r="Z18" s="17">
        <v>44770</v>
      </c>
      <c r="AA18" s="9">
        <f t="shared" si="30"/>
        <v>3.8033290012602434E-5</v>
      </c>
      <c r="AB18" s="17">
        <v>49800</v>
      </c>
      <c r="AC18" s="14">
        <f t="shared" si="31"/>
        <v>4.0809050188662737E-5</v>
      </c>
      <c r="AD18" s="17">
        <v>108610.78</v>
      </c>
      <c r="AE18" s="14">
        <f t="shared" si="32"/>
        <v>8.9044360036445152E-5</v>
      </c>
      <c r="AF18" s="17">
        <v>97109.22</v>
      </c>
      <c r="AG18" s="14">
        <f t="shared" si="33"/>
        <v>7.4637540452403842E-5</v>
      </c>
      <c r="AH18" s="17">
        <v>148734</v>
      </c>
      <c r="AI18" s="14">
        <f t="shared" si="34"/>
        <v>1.083333141668353E-4</v>
      </c>
      <c r="AJ18" s="17">
        <v>98100</v>
      </c>
      <c r="AK18" s="14">
        <f t="shared" si="35"/>
        <v>7.4532897639139652E-5</v>
      </c>
      <c r="AL18" s="17">
        <v>90244.3</v>
      </c>
      <c r="AM18" s="14">
        <f t="shared" si="36"/>
        <v>7.1477639678199211E-5</v>
      </c>
      <c r="AN18" s="17">
        <v>29587.17</v>
      </c>
      <c r="AO18" s="14">
        <f t="shared" si="37"/>
        <v>2.4353394086302049E-5</v>
      </c>
    </row>
    <row r="19" spans="1:41" x14ac:dyDescent="0.15">
      <c r="A19" s="6" t="s">
        <v>26</v>
      </c>
      <c r="B19" s="6" t="s">
        <v>14</v>
      </c>
      <c r="C19" s="7" t="s">
        <v>27</v>
      </c>
      <c r="D19" s="60">
        <v>23000</v>
      </c>
      <c r="E19" s="9">
        <f t="shared" si="19"/>
        <v>2.5348528207647321E-5</v>
      </c>
      <c r="F19" s="58">
        <v>6000</v>
      </c>
      <c r="G19" s="9">
        <f t="shared" si="20"/>
        <v>6.8970692081488285E-6</v>
      </c>
      <c r="H19" s="8">
        <v>0</v>
      </c>
      <c r="I19" s="9">
        <f t="shared" si="21"/>
        <v>0</v>
      </c>
      <c r="J19" s="8">
        <v>12630</v>
      </c>
      <c r="K19" s="10">
        <f t="shared" si="22"/>
        <v>1.4609358799729887E-5</v>
      </c>
      <c r="L19" s="11">
        <v>2667</v>
      </c>
      <c r="M19" s="12">
        <f t="shared" si="23"/>
        <v>3.1959524575258056E-6</v>
      </c>
      <c r="N19" s="11">
        <v>0</v>
      </c>
      <c r="O19" s="9">
        <f t="shared" si="24"/>
        <v>0</v>
      </c>
      <c r="P19" s="13">
        <v>0</v>
      </c>
      <c r="Q19" s="14">
        <f t="shared" si="29"/>
        <v>0</v>
      </c>
      <c r="R19" s="15">
        <v>0</v>
      </c>
      <c r="S19" s="9">
        <f t="shared" si="25"/>
        <v>0</v>
      </c>
      <c r="T19" s="15">
        <v>1000</v>
      </c>
      <c r="U19" s="16">
        <f t="shared" si="26"/>
        <v>9.2010204364295972E-7</v>
      </c>
      <c r="V19" s="15">
        <v>0</v>
      </c>
      <c r="W19" s="16">
        <f t="shared" si="27"/>
        <v>0</v>
      </c>
      <c r="X19" s="15">
        <v>0</v>
      </c>
      <c r="Y19" s="16">
        <f t="shared" si="28"/>
        <v>0</v>
      </c>
      <c r="Z19" s="17">
        <v>0</v>
      </c>
      <c r="AA19" s="9">
        <f t="shared" si="30"/>
        <v>0</v>
      </c>
      <c r="AB19" s="17">
        <v>0</v>
      </c>
      <c r="AC19" s="14">
        <f t="shared" si="31"/>
        <v>0</v>
      </c>
      <c r="AD19" s="17">
        <v>0</v>
      </c>
      <c r="AE19" s="14">
        <f t="shared" si="32"/>
        <v>0</v>
      </c>
      <c r="AF19" s="17">
        <v>0</v>
      </c>
      <c r="AG19" s="14">
        <f t="shared" si="33"/>
        <v>0</v>
      </c>
      <c r="AH19" s="17">
        <v>0</v>
      </c>
      <c r="AI19" s="14">
        <f t="shared" si="34"/>
        <v>0</v>
      </c>
      <c r="AJ19" s="17">
        <v>0</v>
      </c>
      <c r="AK19" s="14">
        <f t="shared" si="35"/>
        <v>0</v>
      </c>
      <c r="AL19" s="17">
        <v>12902</v>
      </c>
      <c r="AM19" s="14">
        <f t="shared" si="36"/>
        <v>1.0218977898084713E-5</v>
      </c>
      <c r="AN19" s="17">
        <v>17500</v>
      </c>
      <c r="AO19" s="14">
        <f t="shared" si="37"/>
        <v>1.4404365017346569E-5</v>
      </c>
    </row>
    <row r="20" spans="1:41" ht="21" x14ac:dyDescent="0.15">
      <c r="A20" s="6" t="s">
        <v>28</v>
      </c>
      <c r="B20" s="6" t="s">
        <v>14</v>
      </c>
      <c r="C20" s="7" t="s">
        <v>15</v>
      </c>
      <c r="D20" s="60">
        <v>0</v>
      </c>
      <c r="E20" s="9">
        <f t="shared" si="19"/>
        <v>0</v>
      </c>
      <c r="F20" s="58">
        <v>0</v>
      </c>
      <c r="G20" s="9">
        <f t="shared" si="20"/>
        <v>0</v>
      </c>
      <c r="H20" s="8">
        <v>1019226</v>
      </c>
      <c r="I20" s="9">
        <f t="shared" si="21"/>
        <v>1.1823329850109206E-3</v>
      </c>
      <c r="J20" s="8">
        <v>148500</v>
      </c>
      <c r="K20" s="10">
        <f t="shared" si="22"/>
        <v>1.7177274598257231E-4</v>
      </c>
      <c r="L20" s="11">
        <v>0</v>
      </c>
      <c r="M20" s="12">
        <f t="shared" si="23"/>
        <v>0</v>
      </c>
      <c r="N20" s="11">
        <v>0</v>
      </c>
      <c r="O20" s="9">
        <f t="shared" si="24"/>
        <v>0</v>
      </c>
      <c r="P20" s="13">
        <v>0</v>
      </c>
      <c r="Q20" s="14">
        <f t="shared" si="29"/>
        <v>0</v>
      </c>
      <c r="R20" s="15">
        <v>0</v>
      </c>
      <c r="S20" s="9">
        <f t="shared" si="25"/>
        <v>0</v>
      </c>
      <c r="T20" s="15">
        <v>0</v>
      </c>
      <c r="U20" s="16">
        <f t="shared" si="26"/>
        <v>0</v>
      </c>
      <c r="V20" s="15">
        <v>141149</v>
      </c>
      <c r="W20" s="16">
        <f t="shared" si="27"/>
        <v>1.3365213975490611E-4</v>
      </c>
      <c r="X20" s="15">
        <v>62585</v>
      </c>
      <c r="Y20" s="16">
        <f t="shared" si="28"/>
        <v>5.6384127707780062E-5</v>
      </c>
      <c r="Z20" s="17">
        <v>20346.61</v>
      </c>
      <c r="AA20" s="9">
        <f t="shared" si="30"/>
        <v>1.7284979202665108E-5</v>
      </c>
      <c r="AB20" s="17">
        <v>0</v>
      </c>
      <c r="AC20" s="14">
        <f t="shared" si="31"/>
        <v>0</v>
      </c>
      <c r="AD20" s="17">
        <v>2003.39</v>
      </c>
      <c r="AE20" s="14">
        <f t="shared" si="32"/>
        <v>1.6424758247147646E-6</v>
      </c>
      <c r="AF20" s="17">
        <v>0</v>
      </c>
      <c r="AG20" s="14">
        <f t="shared" si="33"/>
        <v>0</v>
      </c>
      <c r="AH20" s="17">
        <v>0</v>
      </c>
      <c r="AI20" s="14">
        <f t="shared" si="34"/>
        <v>0</v>
      </c>
      <c r="AJ20" s="17">
        <v>0</v>
      </c>
      <c r="AK20" s="14">
        <f t="shared" si="35"/>
        <v>0</v>
      </c>
      <c r="AL20" s="17">
        <v>72560.929999999993</v>
      </c>
      <c r="AM20" s="14">
        <f t="shared" si="36"/>
        <v>5.7471596646603E-5</v>
      </c>
      <c r="AN20" s="17">
        <v>78928.69</v>
      </c>
      <c r="AO20" s="14">
        <f t="shared" si="37"/>
        <v>6.4966723491485256E-5</v>
      </c>
    </row>
    <row r="21" spans="1:41" x14ac:dyDescent="0.15">
      <c r="A21" s="6" t="s">
        <v>217</v>
      </c>
      <c r="B21" s="6" t="s">
        <v>14</v>
      </c>
      <c r="C21" s="59" t="s">
        <v>218</v>
      </c>
      <c r="D21" s="60">
        <v>0</v>
      </c>
      <c r="E21" s="9">
        <f t="shared" si="19"/>
        <v>0</v>
      </c>
      <c r="F21" s="58">
        <v>0</v>
      </c>
      <c r="G21" s="9">
        <f t="shared" si="20"/>
        <v>0</v>
      </c>
      <c r="H21" s="8">
        <v>0</v>
      </c>
      <c r="I21" s="9">
        <f t="shared" si="21"/>
        <v>0</v>
      </c>
      <c r="J21" s="8">
        <v>0</v>
      </c>
      <c r="K21" s="10">
        <f t="shared" si="22"/>
        <v>0</v>
      </c>
      <c r="L21" s="11">
        <v>0</v>
      </c>
      <c r="M21" s="12">
        <f t="shared" si="23"/>
        <v>0</v>
      </c>
      <c r="N21" s="11">
        <v>0</v>
      </c>
      <c r="O21" s="9">
        <f t="shared" si="24"/>
        <v>0</v>
      </c>
      <c r="P21" s="13">
        <v>50000</v>
      </c>
      <c r="Q21" s="14">
        <f t="shared" si="29"/>
        <v>4.9040353362665597E-5</v>
      </c>
      <c r="R21" s="15"/>
      <c r="S21" s="9"/>
      <c r="T21" s="15"/>
      <c r="U21" s="16"/>
      <c r="V21" s="15"/>
      <c r="W21" s="16"/>
      <c r="X21" s="15"/>
      <c r="Y21" s="16"/>
      <c r="Z21" s="17"/>
      <c r="AA21" s="9"/>
      <c r="AB21" s="17"/>
      <c r="AC21" s="14"/>
      <c r="AD21" s="17"/>
      <c r="AE21" s="14"/>
      <c r="AF21" s="17"/>
      <c r="AH21" s="17"/>
      <c r="AJ21" s="17"/>
      <c r="AL21" s="17"/>
      <c r="AN21" s="17"/>
    </row>
    <row r="22" spans="1:41" x14ac:dyDescent="0.15">
      <c r="A22" s="35" t="s">
        <v>202</v>
      </c>
      <c r="B22" s="35" t="s">
        <v>14</v>
      </c>
      <c r="C22" s="36" t="s">
        <v>204</v>
      </c>
      <c r="D22" s="60">
        <v>23020542.399999999</v>
      </c>
      <c r="E22" s="9">
        <f t="shared" si="19"/>
        <v>2.5371168190510482E-2</v>
      </c>
      <c r="F22" s="58">
        <v>19962105.120000001</v>
      </c>
      <c r="G22" s="9">
        <f t="shared" si="20"/>
        <v>2.2946670092163678E-2</v>
      </c>
      <c r="H22" s="8">
        <v>20343686.129999999</v>
      </c>
      <c r="I22" s="9">
        <f t="shared" si="21"/>
        <v>2.3599291176057285E-2</v>
      </c>
      <c r="J22" s="8">
        <v>19772195.91</v>
      </c>
      <c r="K22" s="10">
        <f t="shared" si="22"/>
        <v>2.2870871283273298E-2</v>
      </c>
      <c r="L22" s="11">
        <v>23075752.899999999</v>
      </c>
      <c r="M22" s="12">
        <f t="shared" si="23"/>
        <v>2.7652421893518273E-2</v>
      </c>
      <c r="N22" s="11">
        <v>19412222.890000001</v>
      </c>
      <c r="O22" s="9">
        <f t="shared" si="24"/>
        <v>2.193696256804047E-2</v>
      </c>
      <c r="P22" s="13">
        <v>20205900.789999999</v>
      </c>
      <c r="Q22" s="14">
        <f t="shared" si="29"/>
        <v>1.9818090295051279E-2</v>
      </c>
      <c r="R22" s="15">
        <v>19669800.940000001</v>
      </c>
      <c r="S22" s="9">
        <f>R22/$R$118</f>
        <v>1.8344882710203361E-2</v>
      </c>
      <c r="T22" s="15">
        <v>13892474.949999999</v>
      </c>
      <c r="U22" s="16">
        <f>T22/$T$118</f>
        <v>1.2782494592753624E-2</v>
      </c>
      <c r="V22" s="15">
        <v>8908166.1799999997</v>
      </c>
      <c r="W22" s="16">
        <f>V22/$V$118</f>
        <v>8.4350259034728422E-3</v>
      </c>
      <c r="X22" s="15">
        <v>5563354.6799999997</v>
      </c>
      <c r="Y22" s="16">
        <f>X22/$X$118</f>
        <v>5.0121418991898358E-3</v>
      </c>
      <c r="Z22" s="17"/>
      <c r="AA22" s="9"/>
      <c r="AB22" s="17"/>
      <c r="AC22" s="14"/>
      <c r="AD22" s="17"/>
      <c r="AE22" s="14"/>
      <c r="AF22" s="17"/>
      <c r="AH22" s="17"/>
      <c r="AJ22" s="17"/>
      <c r="AL22" s="17"/>
      <c r="AN22" s="17"/>
    </row>
    <row r="23" spans="1:41" s="30" customFormat="1" x14ac:dyDescent="0.15">
      <c r="A23" s="18"/>
      <c r="B23" s="18"/>
      <c r="C23" s="19" t="s">
        <v>184</v>
      </c>
      <c r="D23" s="26">
        <f>SUM(D13:D22)</f>
        <v>81566964.719999999</v>
      </c>
      <c r="E23" s="21">
        <f t="shared" si="19"/>
        <v>8.989576113117799E-2</v>
      </c>
      <c r="F23" s="20">
        <f>SUM(F12:F22)</f>
        <v>80131594.329999998</v>
      </c>
      <c r="G23" s="21">
        <f t="shared" si="20"/>
        <v>9.2112191975552704E-2</v>
      </c>
      <c r="H23" s="20">
        <f>SUM(H13:H22)</f>
        <v>81915191.359999999</v>
      </c>
      <c r="I23" s="21">
        <f t="shared" si="21"/>
        <v>9.5024099383659341E-2</v>
      </c>
      <c r="J23" s="20">
        <f>SUM(J13:J22)</f>
        <v>88447132.529999986</v>
      </c>
      <c r="K23" s="22">
        <f t="shared" si="22"/>
        <v>0.1023084634946976</v>
      </c>
      <c r="L23" s="23">
        <f>SUM(L13:L22)</f>
        <v>93761698.900000006</v>
      </c>
      <c r="M23" s="24">
        <f t="shared" si="23"/>
        <v>0.11235767979799387</v>
      </c>
      <c r="N23" s="20">
        <f>SUM(N12:N22)</f>
        <v>93753484.329999998</v>
      </c>
      <c r="O23" s="21">
        <f t="shared" si="24"/>
        <v>0.10594699473752944</v>
      </c>
      <c r="P23" s="20">
        <f>SUM(P13:P22)</f>
        <v>101424704.88999999</v>
      </c>
      <c r="Q23" s="25">
        <f t="shared" si="29"/>
        <v>9.9478067350193544E-2</v>
      </c>
      <c r="R23" s="20">
        <f>SUM(R12:R22)</f>
        <v>105614692.52</v>
      </c>
      <c r="S23" s="21">
        <f>R23/$R$118</f>
        <v>9.8500699252810645E-2</v>
      </c>
      <c r="T23" s="26">
        <f>SUM(T12:T22)</f>
        <v>106800757.92</v>
      </c>
      <c r="U23" s="27">
        <f>T23/$T$118</f>
        <v>9.8267595624809023E-2</v>
      </c>
      <c r="V23" s="26">
        <f>SUM(V12:V22)</f>
        <v>107363672.81</v>
      </c>
      <c r="W23" s="27">
        <f>V23/$V$118</f>
        <v>0.10166125585730068</v>
      </c>
      <c r="X23" s="26">
        <f>SUM(X12:X22)</f>
        <v>109507370.07000002</v>
      </c>
      <c r="Y23" s="27">
        <f>X23/$X$118</f>
        <v>9.8657466469122213E-2</v>
      </c>
      <c r="Z23" s="28">
        <f>SUM(Z13:Z20)</f>
        <v>113722777.84</v>
      </c>
      <c r="AA23" s="21">
        <f>Z23/$Z$118</f>
        <v>9.6610484490227341E-2</v>
      </c>
      <c r="AB23" s="29">
        <f>SUM(AB13:AB20)</f>
        <v>104058034.06</v>
      </c>
      <c r="AC23" s="25">
        <f>AB23/$AB$118</f>
        <v>8.5271275792934059E-2</v>
      </c>
      <c r="AD23" s="28">
        <f>SUM(AD13:AD20)</f>
        <v>105183752.67</v>
      </c>
      <c r="AE23" s="25">
        <f>AD23/$AD$118</f>
        <v>8.6234717610276623E-2</v>
      </c>
      <c r="AF23" s="29">
        <f>SUM(AF13:AF20)</f>
        <v>106369076.74999999</v>
      </c>
      <c r="AG23" s="25">
        <f>AF23/$AF$118</f>
        <v>8.1754608561503975E-2</v>
      </c>
      <c r="AH23" s="29">
        <f>SUM(AH13:AH20)</f>
        <v>113578199.47</v>
      </c>
      <c r="AI23" s="25">
        <f>AH23/$AH$118</f>
        <v>8.2726900141776569E-2</v>
      </c>
      <c r="AJ23" s="29">
        <f>SUM(AJ13:AJ20)</f>
        <v>108597213.58</v>
      </c>
      <c r="AK23" s="25">
        <f>AJ23/$AJ$118</f>
        <v>8.25083078863805E-2</v>
      </c>
      <c r="AL23" s="29">
        <f>SUM(AL13:AL20)</f>
        <v>102209747.31</v>
      </c>
      <c r="AM23" s="25">
        <f>AL23/$AL$118</f>
        <v>8.0954824734902606E-2</v>
      </c>
      <c r="AN23" s="29">
        <f>SUM(AN13:AN20)</f>
        <v>108553053.98</v>
      </c>
      <c r="AO23" s="25">
        <f>AN23/$AN$118</f>
        <v>8.935073218717976E-2</v>
      </c>
    </row>
    <row r="24" spans="1:41" x14ac:dyDescent="0.15">
      <c r="A24" s="6"/>
      <c r="B24" s="6"/>
      <c r="C24" s="7"/>
      <c r="E24" s="9"/>
      <c r="F24" s="31"/>
      <c r="G24" s="9"/>
      <c r="H24" s="31"/>
      <c r="I24" s="9"/>
      <c r="J24" s="31"/>
      <c r="K24" s="10"/>
      <c r="M24" s="12"/>
      <c r="N24" s="31"/>
      <c r="O24" s="9"/>
      <c r="P24" s="31"/>
      <c r="Q24" s="14"/>
      <c r="R24" s="31"/>
      <c r="S24" s="9"/>
      <c r="U24" s="16"/>
      <c r="V24" s="13"/>
      <c r="W24" s="16"/>
      <c r="X24" s="13"/>
      <c r="Y24" s="16"/>
      <c r="Z24" s="7"/>
      <c r="AA24" s="9"/>
      <c r="AC24" s="14"/>
      <c r="AD24" s="7"/>
      <c r="AE24" s="14"/>
      <c r="AF24" s="17"/>
      <c r="AH24" s="17"/>
      <c r="AJ24" s="17"/>
      <c r="AL24" s="17"/>
      <c r="AN24" s="17"/>
    </row>
    <row r="25" spans="1:41" ht="21" x14ac:dyDescent="0.15">
      <c r="A25" s="6" t="s">
        <v>29</v>
      </c>
      <c r="B25" s="6" t="s">
        <v>30</v>
      </c>
      <c r="C25" s="7" t="s">
        <v>31</v>
      </c>
      <c r="D25" s="60">
        <v>13078351.380000001</v>
      </c>
      <c r="E25" s="9">
        <f t="shared" ref="E25:E33" si="38">D25/$D$118</f>
        <v>1.44137808202371E-2</v>
      </c>
      <c r="F25" s="58">
        <v>13872140.220000001</v>
      </c>
      <c r="G25" s="9">
        <f t="shared" ref="G25:G33" si="39">F25/$F$118</f>
        <v>1.5946185193747485E-2</v>
      </c>
      <c r="H25" s="8">
        <v>14992844.859999999</v>
      </c>
      <c r="I25" s="9">
        <f t="shared" ref="I25:I33" si="40">H25/$H$118</f>
        <v>1.7392153474430044E-2</v>
      </c>
      <c r="J25" s="8">
        <v>14645169.68</v>
      </c>
      <c r="K25" s="10">
        <f t="shared" ref="K25:K33" si="41">J25/$J$118</f>
        <v>1.694034351053407E-2</v>
      </c>
      <c r="L25" s="11">
        <v>13721931.300000001</v>
      </c>
      <c r="M25" s="12">
        <f t="shared" ref="M25:M33" si="42">L25/$L$118</f>
        <v>1.644343459326407E-2</v>
      </c>
      <c r="N25" s="11">
        <v>13848307.779999999</v>
      </c>
      <c r="O25" s="9">
        <f t="shared" ref="O25:O33" si="43">N25/$N$118</f>
        <v>1.5649408680396808E-2</v>
      </c>
      <c r="P25" s="13">
        <v>12674897.66</v>
      </c>
      <c r="Q25" s="14">
        <f t="shared" ref="Q25:Q33" si="44">P25/$P$118</f>
        <v>1.2431629201640466E-2</v>
      </c>
      <c r="R25" s="15">
        <v>19082517.329999998</v>
      </c>
      <c r="S25" s="9">
        <f t="shared" ref="S25:S33" si="45">R25/$R$118</f>
        <v>1.779715734297985E-2</v>
      </c>
      <c r="T25" s="15">
        <v>12716631.98</v>
      </c>
      <c r="U25" s="16">
        <f t="shared" ref="U25:U33" si="46">T25/$T$118</f>
        <v>1.1700599073053418E-2</v>
      </c>
      <c r="V25" s="15">
        <v>10765245.82</v>
      </c>
      <c r="W25" s="16">
        <f t="shared" ref="W25:W33" si="47">V25/$V$118</f>
        <v>1.0193470296144917E-2</v>
      </c>
      <c r="X25" s="15">
        <v>9587510.2599999998</v>
      </c>
      <c r="Y25" s="16">
        <f t="shared" ref="Y25:Y33" si="48">X25/$X$118</f>
        <v>8.6375873276262945E-3</v>
      </c>
      <c r="Z25" s="17">
        <v>8444538.5800000001</v>
      </c>
      <c r="AA25" s="9">
        <f t="shared" ref="AA25:AA33" si="49">Z25/$Z$118</f>
        <v>7.1738571551429519E-3</v>
      </c>
      <c r="AB25" s="17">
        <v>9201520.3599999994</v>
      </c>
      <c r="AC25" s="14">
        <f t="shared" ref="AC25:AC33" si="50">AB25/$AB$118</f>
        <v>7.5402671924345776E-3</v>
      </c>
      <c r="AD25" s="17">
        <v>8298434.29</v>
      </c>
      <c r="AE25" s="14">
        <f t="shared" ref="AE25:AE33" si="51">AD25/$AD$118</f>
        <v>6.8034569925521397E-3</v>
      </c>
      <c r="AF25" s="17">
        <v>7021757.7400000002</v>
      </c>
      <c r="AG25" s="14">
        <f t="shared" ref="AG25:AG33" si="52">AF25/$AF$118</f>
        <v>5.3968791775511095E-3</v>
      </c>
      <c r="AH25" s="17">
        <v>7788974.6200000001</v>
      </c>
      <c r="AI25" s="14">
        <f t="shared" ref="AI25:AI33" si="53">AH25/$AH$118</f>
        <v>5.6732518089069517E-3</v>
      </c>
      <c r="AJ25" s="17">
        <v>8021093.4400000004</v>
      </c>
      <c r="AK25" s="14">
        <f t="shared" ref="AK25:AK33" si="54">AJ25/$AJ$118</f>
        <v>6.0941420623597817E-3</v>
      </c>
      <c r="AL25" s="17">
        <v>9060174.0899999999</v>
      </c>
      <c r="AM25" s="14">
        <f t="shared" ref="AM25:AM33" si="55">AL25/$AL$118</f>
        <v>7.1760749324530906E-3</v>
      </c>
      <c r="AN25" s="17">
        <v>6826064.1900000004</v>
      </c>
      <c r="AO25" s="14">
        <f t="shared" ref="AO25:AO33" si="56">AN25/$AN$118</f>
        <v>5.6185782985484654E-3</v>
      </c>
    </row>
    <row r="26" spans="1:41" x14ac:dyDescent="0.15">
      <c r="A26" s="6" t="s">
        <v>32</v>
      </c>
      <c r="B26" s="6" t="s">
        <v>30</v>
      </c>
      <c r="C26" s="7" t="s">
        <v>33</v>
      </c>
      <c r="D26" s="60">
        <v>2426646.02</v>
      </c>
      <c r="E26" s="9">
        <f t="shared" si="38"/>
        <v>2.6744306559976132E-3</v>
      </c>
      <c r="F26" s="58">
        <v>150519.42000000001</v>
      </c>
      <c r="G26" s="9">
        <f t="shared" si="39"/>
        <v>1.7302380948507016E-4</v>
      </c>
      <c r="H26" s="8">
        <v>175445.26</v>
      </c>
      <c r="I26" s="9">
        <f t="shared" si="40"/>
        <v>2.0352180768722254E-4</v>
      </c>
      <c r="J26" s="8">
        <v>890000</v>
      </c>
      <c r="K26" s="10">
        <f t="shared" si="41"/>
        <v>1.0294797570672683E-3</v>
      </c>
      <c r="L26" s="11">
        <v>0</v>
      </c>
      <c r="M26" s="12">
        <f t="shared" si="42"/>
        <v>0</v>
      </c>
      <c r="N26" s="11">
        <v>58828.5</v>
      </c>
      <c r="O26" s="9">
        <f t="shared" si="43"/>
        <v>6.6479692189129241E-5</v>
      </c>
      <c r="P26" s="13">
        <v>637944.39</v>
      </c>
      <c r="Q26" s="14">
        <f t="shared" si="44"/>
        <v>6.2570036622660306E-4</v>
      </c>
      <c r="R26" s="15">
        <v>398320</v>
      </c>
      <c r="S26" s="9">
        <f t="shared" si="45"/>
        <v>3.7148996593395128E-4</v>
      </c>
      <c r="T26" s="15">
        <v>5060360.1100000003</v>
      </c>
      <c r="U26" s="16">
        <f t="shared" si="46"/>
        <v>4.6560476787803132E-3</v>
      </c>
      <c r="V26" s="15">
        <v>2093624.42</v>
      </c>
      <c r="W26" s="16">
        <f t="shared" si="47"/>
        <v>1.9824255473019593E-3</v>
      </c>
      <c r="X26" s="15">
        <v>121974</v>
      </c>
      <c r="Y26" s="16">
        <f t="shared" si="48"/>
        <v>1.0988891256736862E-4</v>
      </c>
      <c r="Z26" s="17">
        <v>1534153.23</v>
      </c>
      <c r="AA26" s="9">
        <f t="shared" si="49"/>
        <v>1.3033034335573101E-3</v>
      </c>
      <c r="AB26" s="17">
        <v>600878.77</v>
      </c>
      <c r="AC26" s="14">
        <f t="shared" si="50"/>
        <v>4.9239541932192632E-4</v>
      </c>
      <c r="AD26" s="17">
        <v>460353</v>
      </c>
      <c r="AE26" s="14">
        <f t="shared" si="51"/>
        <v>3.7741961042778291E-4</v>
      </c>
      <c r="AF26" s="17">
        <v>2340791.06</v>
      </c>
      <c r="AG26" s="14">
        <f t="shared" si="52"/>
        <v>1.7991174002980898E-3</v>
      </c>
      <c r="AH26" s="17">
        <v>2549872.37</v>
      </c>
      <c r="AI26" s="14">
        <f t="shared" si="53"/>
        <v>1.8572493481284905E-3</v>
      </c>
      <c r="AJ26" s="17">
        <v>7140479.1399999997</v>
      </c>
      <c r="AK26" s="14">
        <f t="shared" si="54"/>
        <v>5.4250825773295812E-3</v>
      </c>
      <c r="AL26" s="17">
        <v>934194.66</v>
      </c>
      <c r="AM26" s="14">
        <f t="shared" si="55"/>
        <v>7.3992517307772154E-4</v>
      </c>
      <c r="AN26" s="17">
        <v>2854577.93</v>
      </c>
      <c r="AO26" s="14">
        <f t="shared" si="56"/>
        <v>2.3496218556675191E-3</v>
      </c>
    </row>
    <row r="27" spans="1:41" x14ac:dyDescent="0.15">
      <c r="A27" s="6" t="s">
        <v>34</v>
      </c>
      <c r="B27" s="6" t="s">
        <v>30</v>
      </c>
      <c r="C27" s="7" t="s">
        <v>35</v>
      </c>
      <c r="D27" s="60">
        <v>17721296.719999999</v>
      </c>
      <c r="E27" s="9">
        <f t="shared" si="38"/>
        <v>1.95308169470873E-2</v>
      </c>
      <c r="F27" s="58">
        <v>15630815.609999999</v>
      </c>
      <c r="G27" s="9">
        <f t="shared" si="39"/>
        <v>1.7967802840330508E-2</v>
      </c>
      <c r="H27" s="8">
        <v>21684364</v>
      </c>
      <c r="I27" s="9">
        <f t="shared" si="40"/>
        <v>2.5154518052113415E-2</v>
      </c>
      <c r="J27" s="8">
        <v>24286801.34</v>
      </c>
      <c r="K27" s="10">
        <f t="shared" si="41"/>
        <v>2.8093000385892367E-2</v>
      </c>
      <c r="L27" s="11">
        <v>19501701.609999999</v>
      </c>
      <c r="M27" s="12">
        <f t="shared" si="42"/>
        <v>2.3369520504842319E-2</v>
      </c>
      <c r="N27" s="11">
        <v>26167968</v>
      </c>
      <c r="O27" s="9">
        <f t="shared" si="43"/>
        <v>2.9571355004036882E-2</v>
      </c>
      <c r="P27" s="13">
        <v>27343362.09</v>
      </c>
      <c r="Q27" s="14">
        <f t="shared" si="44"/>
        <v>2.6818562780338291E-2</v>
      </c>
      <c r="R27" s="15">
        <v>47186405.799999997</v>
      </c>
      <c r="S27" s="9">
        <f t="shared" si="45"/>
        <v>4.400802441049307E-2</v>
      </c>
      <c r="T27" s="15">
        <v>34918485.5</v>
      </c>
      <c r="U27" s="16">
        <f t="shared" si="46"/>
        <v>3.2128569869467057E-2</v>
      </c>
      <c r="V27" s="15">
        <v>35790050.719999999</v>
      </c>
      <c r="W27" s="16">
        <f t="shared" si="47"/>
        <v>3.3889130356322877E-2</v>
      </c>
      <c r="X27" s="15">
        <v>40091086.759999998</v>
      </c>
      <c r="Y27" s="16">
        <f t="shared" si="48"/>
        <v>3.6118893597819453E-2</v>
      </c>
      <c r="Z27" s="17">
        <v>48627811.810000002</v>
      </c>
      <c r="AA27" s="9">
        <f t="shared" si="49"/>
        <v>4.1310602395532366E-2</v>
      </c>
      <c r="AB27" s="17">
        <v>47908932.259999998</v>
      </c>
      <c r="AC27" s="14">
        <f t="shared" si="50"/>
        <v>3.9259398013726569E-2</v>
      </c>
      <c r="AD27" s="17">
        <v>45935483.329999998</v>
      </c>
      <c r="AE27" s="14">
        <f t="shared" si="51"/>
        <v>3.7660126518607492E-2</v>
      </c>
      <c r="AF27" s="17">
        <v>52094407.920000002</v>
      </c>
      <c r="AG27" s="14">
        <f t="shared" si="52"/>
        <v>4.0039436816329356E-2</v>
      </c>
      <c r="AH27" s="17">
        <v>45469325.869999997</v>
      </c>
      <c r="AI27" s="14">
        <f t="shared" si="53"/>
        <v>3.3118471663701111E-2</v>
      </c>
      <c r="AJ27" s="17">
        <v>47818124.409999996</v>
      </c>
      <c r="AK27" s="14">
        <f t="shared" si="54"/>
        <v>3.6330513475496179E-2</v>
      </c>
      <c r="AL27" s="17">
        <v>57017260.420000002</v>
      </c>
      <c r="AM27" s="14">
        <f t="shared" si="55"/>
        <v>4.5160294841212242E-2</v>
      </c>
      <c r="AN27" s="17">
        <v>60571220.079999998</v>
      </c>
      <c r="AO27" s="14">
        <f t="shared" si="56"/>
        <v>4.9856569347334401E-2</v>
      </c>
    </row>
    <row r="28" spans="1:41" ht="21" x14ac:dyDescent="0.15">
      <c r="A28" s="6" t="s">
        <v>36</v>
      </c>
      <c r="B28" s="6" t="s">
        <v>30</v>
      </c>
      <c r="C28" s="39" t="s">
        <v>187</v>
      </c>
      <c r="D28" s="60">
        <v>7258954.8300000001</v>
      </c>
      <c r="E28" s="9">
        <f t="shared" si="38"/>
        <v>8.0001661420127292E-3</v>
      </c>
      <c r="F28" s="58">
        <v>5752087.6699999999</v>
      </c>
      <c r="G28" s="9">
        <f t="shared" si="39"/>
        <v>6.6120911252215897E-3</v>
      </c>
      <c r="H28" s="8">
        <v>5306309.1500000004</v>
      </c>
      <c r="I28" s="9">
        <f t="shared" si="40"/>
        <v>6.1554790956179113E-3</v>
      </c>
      <c r="J28" s="8">
        <v>3693262.62</v>
      </c>
      <c r="K28" s="10">
        <f t="shared" si="41"/>
        <v>4.2720664099137337E-3</v>
      </c>
      <c r="L28" s="11">
        <v>6304935.04</v>
      </c>
      <c r="M28" s="12">
        <f t="shared" si="42"/>
        <v>7.5554078123841635E-3</v>
      </c>
      <c r="N28" s="11">
        <v>6785594.8700000001</v>
      </c>
      <c r="O28" s="9">
        <f t="shared" si="43"/>
        <v>7.6681244342067948E-3</v>
      </c>
      <c r="P28" s="13">
        <v>7001522.3799999999</v>
      </c>
      <c r="Q28" s="14">
        <f t="shared" si="44"/>
        <v>6.8671426318362289E-3</v>
      </c>
      <c r="R28" s="15">
        <v>7950541.7400000002</v>
      </c>
      <c r="S28" s="9">
        <f t="shared" si="45"/>
        <v>7.4150092391771887E-3</v>
      </c>
      <c r="T28" s="15">
        <v>7718640.4800000004</v>
      </c>
      <c r="U28" s="16">
        <f t="shared" si="46"/>
        <v>7.1019368797932761E-3</v>
      </c>
      <c r="V28" s="15">
        <v>6584892.8399999999</v>
      </c>
      <c r="W28" s="16">
        <f t="shared" si="47"/>
        <v>6.2351488010737631E-3</v>
      </c>
      <c r="X28" s="15">
        <v>6410825.75</v>
      </c>
      <c r="Y28" s="16">
        <f t="shared" si="48"/>
        <v>5.7756462059650859E-3</v>
      </c>
      <c r="Z28" s="17">
        <v>6111538.4000000004</v>
      </c>
      <c r="AA28" s="9">
        <f t="shared" si="49"/>
        <v>5.1919122713950478E-3</v>
      </c>
      <c r="AB28" s="17">
        <v>12812245.09</v>
      </c>
      <c r="AC28" s="14">
        <f t="shared" si="50"/>
        <v>1.0499107488097544E-2</v>
      </c>
      <c r="AD28" s="17">
        <v>7545053.0099999998</v>
      </c>
      <c r="AE28" s="14">
        <f t="shared" si="51"/>
        <v>6.1857986538399242E-3</v>
      </c>
      <c r="AF28" s="17">
        <v>7298272.7300000004</v>
      </c>
      <c r="AG28" s="14">
        <f t="shared" si="52"/>
        <v>5.6094068731892899E-3</v>
      </c>
      <c r="AH28" s="17">
        <v>6614192.0300000003</v>
      </c>
      <c r="AI28" s="14">
        <f t="shared" si="53"/>
        <v>4.817575962091843E-3</v>
      </c>
      <c r="AJ28" s="17">
        <v>6203589.1299999999</v>
      </c>
      <c r="AK28" s="14">
        <f t="shared" si="54"/>
        <v>4.7132668055205858E-3</v>
      </c>
      <c r="AL28" s="17">
        <v>8147535.5499999998</v>
      </c>
      <c r="AM28" s="14">
        <f t="shared" si="55"/>
        <v>6.4532231986753584E-3</v>
      </c>
      <c r="AN28" s="17">
        <v>9443977.1899999995</v>
      </c>
      <c r="AO28" s="14">
        <f t="shared" si="56"/>
        <v>7.7733996948717108E-3</v>
      </c>
    </row>
    <row r="29" spans="1:41" x14ac:dyDescent="0.15">
      <c r="A29" s="6" t="s">
        <v>37</v>
      </c>
      <c r="B29" s="6" t="s">
        <v>30</v>
      </c>
      <c r="C29" s="7" t="s">
        <v>38</v>
      </c>
      <c r="D29" s="60">
        <v>5203717.68</v>
      </c>
      <c r="E29" s="9">
        <f t="shared" si="38"/>
        <v>5.7350688867875248E-3</v>
      </c>
      <c r="F29" s="58">
        <v>1661230.71</v>
      </c>
      <c r="G29" s="9">
        <f t="shared" si="39"/>
        <v>1.9096038629287026E-3</v>
      </c>
      <c r="H29" s="8">
        <v>8313733.6399999997</v>
      </c>
      <c r="I29" s="9">
        <f t="shared" si="40"/>
        <v>9.6441824592062072E-3</v>
      </c>
      <c r="J29" s="8">
        <v>3602387.7</v>
      </c>
      <c r="K29" s="10">
        <f t="shared" si="41"/>
        <v>4.1669496789417029E-3</v>
      </c>
      <c r="L29" s="11">
        <v>3043996.76</v>
      </c>
      <c r="M29" s="12">
        <f t="shared" si="42"/>
        <v>3.6477198821981962E-3</v>
      </c>
      <c r="N29" s="11">
        <v>2770890.93</v>
      </c>
      <c r="O29" s="9">
        <f t="shared" si="43"/>
        <v>3.1312710015732183E-3</v>
      </c>
      <c r="P29" s="13">
        <v>2788765.69</v>
      </c>
      <c r="Q29" s="14">
        <f t="shared" si="44"/>
        <v>2.735241097665559E-3</v>
      </c>
      <c r="R29" s="15">
        <v>2765318.74</v>
      </c>
      <c r="S29" s="9">
        <f t="shared" si="45"/>
        <v>2.5790524315101354E-3</v>
      </c>
      <c r="T29" s="15">
        <v>5106712.2699999996</v>
      </c>
      <c r="U29" s="16">
        <f t="shared" si="46"/>
        <v>4.6986963959235774E-3</v>
      </c>
      <c r="V29" s="15">
        <v>2544222.69</v>
      </c>
      <c r="W29" s="16">
        <f t="shared" si="47"/>
        <v>2.4090911485840009E-3</v>
      </c>
      <c r="X29" s="15">
        <v>3025249.06</v>
      </c>
      <c r="Y29" s="16">
        <f t="shared" si="48"/>
        <v>2.7255097762543994E-3</v>
      </c>
      <c r="Z29" s="17">
        <v>3382788.42</v>
      </c>
      <c r="AA29" s="9">
        <f t="shared" si="49"/>
        <v>2.8737675458819114E-3</v>
      </c>
      <c r="AB29" s="17">
        <v>4698917.07</v>
      </c>
      <c r="AC29" s="14">
        <f t="shared" si="50"/>
        <v>3.8505691273492781E-3</v>
      </c>
      <c r="AD29" s="17">
        <v>5280699.32</v>
      </c>
      <c r="AE29" s="14">
        <f t="shared" si="51"/>
        <v>4.3293721994657544E-3</v>
      </c>
      <c r="AF29" s="17">
        <v>7433100.4900000002</v>
      </c>
      <c r="AG29" s="14">
        <f t="shared" si="52"/>
        <v>5.7130346480916833E-3</v>
      </c>
      <c r="AH29" s="17">
        <v>6697634.5899999999</v>
      </c>
      <c r="AI29" s="14">
        <f t="shared" si="53"/>
        <v>4.8783529805769572E-3</v>
      </c>
      <c r="AJ29" s="17">
        <v>3569814.44</v>
      </c>
      <c r="AK29" s="14">
        <f t="shared" si="54"/>
        <v>2.7122182899820863E-3</v>
      </c>
      <c r="AL29" s="17">
        <v>2848544.29</v>
      </c>
      <c r="AM29" s="14">
        <f t="shared" si="55"/>
        <v>2.2561782003740049E-3</v>
      </c>
      <c r="AN29" s="17">
        <v>3878135.28</v>
      </c>
      <c r="AO29" s="14">
        <f t="shared" si="56"/>
        <v>3.1921186377011162E-3</v>
      </c>
    </row>
    <row r="30" spans="1:41" x14ac:dyDescent="0.15">
      <c r="A30" s="6" t="s">
        <v>39</v>
      </c>
      <c r="B30" s="6" t="s">
        <v>30</v>
      </c>
      <c r="C30" s="7" t="s">
        <v>40</v>
      </c>
      <c r="D30" s="60">
        <v>47930036.399999999</v>
      </c>
      <c r="E30" s="9">
        <f t="shared" si="38"/>
        <v>5.2824168681694032E-2</v>
      </c>
      <c r="F30" s="58">
        <v>36448790.549999997</v>
      </c>
      <c r="G30" s="9">
        <f t="shared" si="39"/>
        <v>4.1898305162778496E-2</v>
      </c>
      <c r="H30" s="8">
        <v>38933875.950000003</v>
      </c>
      <c r="I30" s="9">
        <f t="shared" si="40"/>
        <v>4.5164473600563949E-2</v>
      </c>
      <c r="J30" s="8">
        <v>44175045.799999997</v>
      </c>
      <c r="K30" s="10">
        <f t="shared" si="41"/>
        <v>5.1098107211931962E-2</v>
      </c>
      <c r="L30" s="11">
        <v>47693124.390000001</v>
      </c>
      <c r="M30" s="12">
        <f t="shared" si="42"/>
        <v>5.7152215261081531E-2</v>
      </c>
      <c r="N30" s="11">
        <v>55776460.479999997</v>
      </c>
      <c r="O30" s="9">
        <f t="shared" si="43"/>
        <v>6.3030706615153059E-2</v>
      </c>
      <c r="P30" s="13">
        <v>53218239.719999999</v>
      </c>
      <c r="Q30" s="14">
        <f t="shared" si="44"/>
        <v>5.2196825624156916E-2</v>
      </c>
      <c r="R30" s="15">
        <v>72414011.980000004</v>
      </c>
      <c r="S30" s="9">
        <f t="shared" si="45"/>
        <v>6.7536349778045138E-2</v>
      </c>
      <c r="T30" s="15">
        <v>69798209.579999998</v>
      </c>
      <c r="U30" s="16">
        <f t="shared" si="46"/>
        <v>6.4221475277177614E-2</v>
      </c>
      <c r="V30" s="15">
        <v>69600592.640000001</v>
      </c>
      <c r="W30" s="16">
        <f t="shared" si="47"/>
        <v>6.5903889751578612E-2</v>
      </c>
      <c r="X30" s="15">
        <v>73467162.640000001</v>
      </c>
      <c r="Y30" s="16">
        <f t="shared" si="48"/>
        <v>6.6188094281728976E-2</v>
      </c>
      <c r="Z30" s="17">
        <v>81077237.319999993</v>
      </c>
      <c r="AA30" s="9">
        <f t="shared" si="49"/>
        <v>6.8877241018810653E-2</v>
      </c>
      <c r="AB30" s="17">
        <v>85655629.010000005</v>
      </c>
      <c r="AC30" s="14">
        <f t="shared" si="50"/>
        <v>7.0191262313465175E-2</v>
      </c>
      <c r="AD30" s="17">
        <v>94369689.909999996</v>
      </c>
      <c r="AE30" s="14">
        <f t="shared" si="51"/>
        <v>7.7368826969788126E-2</v>
      </c>
      <c r="AF30" s="17">
        <v>112703605.51000001</v>
      </c>
      <c r="AG30" s="14">
        <f t="shared" si="52"/>
        <v>8.6623287833888368E-2</v>
      </c>
      <c r="AH30" s="17">
        <v>123855302.2</v>
      </c>
      <c r="AI30" s="14">
        <f t="shared" si="53"/>
        <v>9.0212428660971442E-2</v>
      </c>
      <c r="AJ30" s="17">
        <v>112809229.14</v>
      </c>
      <c r="AK30" s="14">
        <f t="shared" si="54"/>
        <v>8.5708447790437015E-2</v>
      </c>
      <c r="AL30" s="17">
        <v>107432289.55</v>
      </c>
      <c r="AM30" s="14">
        <f t="shared" si="55"/>
        <v>8.5091318590302847E-2</v>
      </c>
      <c r="AN30" s="17">
        <v>118836791.47</v>
      </c>
      <c r="AO30" s="14">
        <f t="shared" si="56"/>
        <v>9.7815344104238686E-2</v>
      </c>
    </row>
    <row r="31" spans="1:41" x14ac:dyDescent="0.15">
      <c r="A31" s="6" t="s">
        <v>41</v>
      </c>
      <c r="B31" s="6" t="s">
        <v>30</v>
      </c>
      <c r="C31" s="7" t="s">
        <v>42</v>
      </c>
      <c r="D31" s="60">
        <v>28500</v>
      </c>
      <c r="E31" s="9">
        <f t="shared" si="38"/>
        <v>3.1410132779041247E-5</v>
      </c>
      <c r="F31" s="58">
        <v>6500</v>
      </c>
      <c r="G31" s="9">
        <f t="shared" si="39"/>
        <v>7.4718249754945637E-6</v>
      </c>
      <c r="H31" s="8">
        <v>18600</v>
      </c>
      <c r="I31" s="9">
        <f t="shared" si="40"/>
        <v>2.1576562530001318E-5</v>
      </c>
      <c r="J31" s="8">
        <v>26721.53</v>
      </c>
      <c r="K31" s="10">
        <f t="shared" si="41"/>
        <v>3.0909296868388452E-5</v>
      </c>
      <c r="L31" s="11">
        <v>45580</v>
      </c>
      <c r="M31" s="12">
        <f t="shared" si="42"/>
        <v>5.4619989881524643E-5</v>
      </c>
      <c r="N31" s="11">
        <v>225847</v>
      </c>
      <c r="O31" s="9">
        <f t="shared" si="43"/>
        <v>2.5522049757920517E-4</v>
      </c>
      <c r="P31" s="13">
        <v>177510.01</v>
      </c>
      <c r="Q31" s="14">
        <f t="shared" si="44"/>
        <v>1.7410307231620608E-4</v>
      </c>
      <c r="R31" s="15">
        <v>250240.87</v>
      </c>
      <c r="S31" s="9">
        <f t="shared" si="45"/>
        <v>2.3338514830182347E-4</v>
      </c>
      <c r="T31" s="15">
        <v>1337480.25</v>
      </c>
      <c r="U31" s="16">
        <f t="shared" si="46"/>
        <v>1.2306183113570967E-3</v>
      </c>
      <c r="V31" s="15">
        <v>372590.37</v>
      </c>
      <c r="W31" s="16">
        <f t="shared" si="47"/>
        <v>3.5280094228490587E-4</v>
      </c>
      <c r="X31" s="15">
        <v>531801.22</v>
      </c>
      <c r="Y31" s="16">
        <f t="shared" si="48"/>
        <v>4.7911077580303969E-4</v>
      </c>
      <c r="Z31" s="17">
        <v>971186.18</v>
      </c>
      <c r="AA31" s="9">
        <f t="shared" si="49"/>
        <v>8.250481492108893E-4</v>
      </c>
      <c r="AB31" s="17">
        <v>777796.2</v>
      </c>
      <c r="AC31" s="14">
        <f t="shared" si="50"/>
        <v>6.3737197113154927E-4</v>
      </c>
      <c r="AD31" s="17">
        <v>922817.28</v>
      </c>
      <c r="AE31" s="14">
        <f t="shared" si="51"/>
        <v>7.565701501100814E-4</v>
      </c>
      <c r="AF31" s="17">
        <v>2079617.4</v>
      </c>
      <c r="AG31" s="14">
        <f t="shared" si="52"/>
        <v>1.5983809551556782E-3</v>
      </c>
      <c r="AH31" s="17">
        <v>1304669.73</v>
      </c>
      <c r="AI31" s="14">
        <f t="shared" si="53"/>
        <v>9.5028168235944833E-4</v>
      </c>
      <c r="AJ31" s="17">
        <v>2675432.79</v>
      </c>
      <c r="AK31" s="14">
        <f t="shared" si="54"/>
        <v>2.0326988611362672E-3</v>
      </c>
      <c r="AL31" s="17">
        <v>1434329.14</v>
      </c>
      <c r="AM31" s="14">
        <f t="shared" si="55"/>
        <v>1.1360547031653118E-3</v>
      </c>
      <c r="AN31" s="17">
        <v>1237314.24</v>
      </c>
      <c r="AO31" s="14">
        <f t="shared" si="56"/>
        <v>1.0184414830926147E-3</v>
      </c>
    </row>
    <row r="32" spans="1:41" x14ac:dyDescent="0.15">
      <c r="A32" s="6" t="s">
        <v>43</v>
      </c>
      <c r="B32" s="6" t="s">
        <v>30</v>
      </c>
      <c r="C32" s="7" t="s">
        <v>44</v>
      </c>
      <c r="D32" s="60">
        <v>5450376.5</v>
      </c>
      <c r="E32" s="9">
        <f t="shared" si="38"/>
        <v>6.0069140196760034E-3</v>
      </c>
      <c r="F32" s="58">
        <v>6320945.7599999998</v>
      </c>
      <c r="G32" s="9">
        <f t="shared" si="39"/>
        <v>7.2660000612791483E-3</v>
      </c>
      <c r="H32" s="8">
        <v>5602716.3600000003</v>
      </c>
      <c r="I32" s="9">
        <f t="shared" si="40"/>
        <v>6.4993204236237301E-3</v>
      </c>
      <c r="J32" s="8">
        <v>5622991.9299999997</v>
      </c>
      <c r="K32" s="10">
        <f t="shared" si="41"/>
        <v>6.5042206360534944E-3</v>
      </c>
      <c r="L32" s="11">
        <v>5714089.8899999997</v>
      </c>
      <c r="M32" s="12">
        <f t="shared" si="42"/>
        <v>6.8473789375586274E-3</v>
      </c>
      <c r="N32" s="11">
        <v>3606261.85</v>
      </c>
      <c r="O32" s="9">
        <f t="shared" si="43"/>
        <v>4.0752896596275576E-3</v>
      </c>
      <c r="P32" s="13">
        <v>5002246.75</v>
      </c>
      <c r="Q32" s="14">
        <f t="shared" si="44"/>
        <v>4.9062389645449112E-3</v>
      </c>
      <c r="R32" s="15">
        <v>7468580.1900000004</v>
      </c>
      <c r="S32" s="9">
        <f t="shared" si="45"/>
        <v>6.9655116498244709E-3</v>
      </c>
      <c r="T32" s="15">
        <v>7904850.7800000003</v>
      </c>
      <c r="U32" s="16">
        <f t="shared" si="46"/>
        <v>7.2732693573706441E-3</v>
      </c>
      <c r="V32" s="15">
        <v>6412042.5300000003</v>
      </c>
      <c r="W32" s="16">
        <f t="shared" si="47"/>
        <v>6.0714791060082736E-3</v>
      </c>
      <c r="X32" s="15">
        <v>7394337.4100000001</v>
      </c>
      <c r="Y32" s="16">
        <f t="shared" si="48"/>
        <v>6.6617123086978617E-3</v>
      </c>
      <c r="Z32" s="17">
        <v>8210373.6699999999</v>
      </c>
      <c r="AA32" s="9">
        <f t="shared" si="49"/>
        <v>6.9749279183146081E-3</v>
      </c>
      <c r="AB32" s="17">
        <v>9247788.3300000001</v>
      </c>
      <c r="AC32" s="14">
        <f t="shared" si="50"/>
        <v>7.5781818894196697E-3</v>
      </c>
      <c r="AD32" s="17">
        <v>7970758.5199999996</v>
      </c>
      <c r="AE32" s="14">
        <f t="shared" si="51"/>
        <v>6.5348125795472852E-3</v>
      </c>
      <c r="AF32" s="17">
        <v>8782269.4600000009</v>
      </c>
      <c r="AG32" s="14">
        <f t="shared" si="52"/>
        <v>6.7499974985347514E-3</v>
      </c>
      <c r="AH32" s="17">
        <v>8241141.1600000001</v>
      </c>
      <c r="AI32" s="14">
        <f t="shared" si="53"/>
        <v>6.0025961406236471E-3</v>
      </c>
      <c r="AJ32" s="17">
        <v>6819199.6200000001</v>
      </c>
      <c r="AK32" s="14">
        <f t="shared" si="54"/>
        <v>5.1809858028371058E-3</v>
      </c>
      <c r="AL32" s="17">
        <v>5765570.8899999997</v>
      </c>
      <c r="AM32" s="14">
        <f t="shared" si="55"/>
        <v>4.5665975426097197E-3</v>
      </c>
      <c r="AN32" s="17">
        <v>3543057.74</v>
      </c>
      <c r="AO32" s="14">
        <f t="shared" si="56"/>
        <v>2.9163141122568567E-3</v>
      </c>
    </row>
    <row r="33" spans="1:41" s="30" customFormat="1" x14ac:dyDescent="0.15">
      <c r="A33" s="18"/>
      <c r="B33" s="18"/>
      <c r="C33" s="19" t="s">
        <v>183</v>
      </c>
      <c r="D33" s="26">
        <f>SUM(D25:D32)</f>
        <v>99097879.530000001</v>
      </c>
      <c r="E33" s="21">
        <f t="shared" si="38"/>
        <v>0.10921675628627135</v>
      </c>
      <c r="F33" s="20">
        <f>SUM(F25:F32)</f>
        <v>79843029.940000013</v>
      </c>
      <c r="G33" s="21">
        <f t="shared" si="39"/>
        <v>9.1780483880746513E-2</v>
      </c>
      <c r="H33" s="20">
        <f>SUM(H25:H32)</f>
        <v>95027889.219999999</v>
      </c>
      <c r="I33" s="21">
        <f t="shared" si="40"/>
        <v>0.11023522547577248</v>
      </c>
      <c r="J33" s="26">
        <f>SUM(J25:J32)</f>
        <v>96942380.599999994</v>
      </c>
      <c r="K33" s="22">
        <f t="shared" si="41"/>
        <v>0.11213507688720299</v>
      </c>
      <c r="L33" s="23">
        <f>SUM(L25:L32)</f>
        <v>96025358.989999995</v>
      </c>
      <c r="M33" s="24">
        <f t="shared" si="42"/>
        <v>0.11507029698121042</v>
      </c>
      <c r="N33" s="20">
        <f>SUM(N25:N32)</f>
        <v>109240159.41</v>
      </c>
      <c r="O33" s="21">
        <f t="shared" si="43"/>
        <v>0.12344785558476265</v>
      </c>
      <c r="P33" s="20">
        <f>SUM(P25:P32)</f>
        <v>108844488.69000001</v>
      </c>
      <c r="Q33" s="25">
        <f t="shared" si="44"/>
        <v>0.1067554437387252</v>
      </c>
      <c r="R33" s="20">
        <f>SUM(R25:R32)</f>
        <v>157515936.64999998</v>
      </c>
      <c r="S33" s="21">
        <f t="shared" si="45"/>
        <v>0.14690597996626562</v>
      </c>
      <c r="T33" s="26">
        <f>SUM(T25:T32)</f>
        <v>144561370.95000002</v>
      </c>
      <c r="U33" s="27">
        <f t="shared" si="46"/>
        <v>0.133011212842923</v>
      </c>
      <c r="V33" s="20">
        <f>SUM(V25:V32)</f>
        <v>134163262.03</v>
      </c>
      <c r="W33" s="27">
        <f t="shared" si="47"/>
        <v>0.12703743594929931</v>
      </c>
      <c r="X33" s="20">
        <f>SUM(X25:X32)</f>
        <v>140629947.09999999</v>
      </c>
      <c r="Y33" s="27">
        <f t="shared" si="48"/>
        <v>0.12669644318646248</v>
      </c>
      <c r="Z33" s="28">
        <f>SUM(Z25:Z32)</f>
        <v>158359627.60999998</v>
      </c>
      <c r="AA33" s="21">
        <f t="shared" si="49"/>
        <v>0.13453065988784574</v>
      </c>
      <c r="AB33" s="29">
        <f>SUM(AB25:AB32)</f>
        <v>170903707.09</v>
      </c>
      <c r="AC33" s="25">
        <f t="shared" si="50"/>
        <v>0.14004855341494629</v>
      </c>
      <c r="AD33" s="28">
        <f>SUM(AD25:AD32)</f>
        <v>170783288.66</v>
      </c>
      <c r="AE33" s="25">
        <f t="shared" si="51"/>
        <v>0.14001638367433861</v>
      </c>
      <c r="AF33" s="29">
        <f>SUM(AF25:AF32)</f>
        <v>199753822.31</v>
      </c>
      <c r="AG33" s="25">
        <f t="shared" si="52"/>
        <v>0.15352954120303833</v>
      </c>
      <c r="AH33" s="29">
        <f>SUM(AH25:AH32)</f>
        <v>202521112.56999999</v>
      </c>
      <c r="AI33" s="25">
        <f t="shared" si="53"/>
        <v>0.14751020824735989</v>
      </c>
      <c r="AJ33" s="29">
        <f>SUM(AJ25:AJ32)</f>
        <v>195056962.10999998</v>
      </c>
      <c r="AK33" s="25">
        <f t="shared" si="54"/>
        <v>0.14819735566509859</v>
      </c>
      <c r="AL33" s="29">
        <f>SUM(AL25:AL32)</f>
        <v>192639898.58999997</v>
      </c>
      <c r="AM33" s="25">
        <f t="shared" si="55"/>
        <v>0.15257966718187027</v>
      </c>
      <c r="AN33" s="29">
        <f>SUM(AN25:AN32)</f>
        <v>207191138.12</v>
      </c>
      <c r="AO33" s="25">
        <f t="shared" si="56"/>
        <v>0.17054038753371137</v>
      </c>
    </row>
    <row r="34" spans="1:41" x14ac:dyDescent="0.15">
      <c r="A34" s="6"/>
      <c r="B34" s="6"/>
      <c r="C34" s="7"/>
      <c r="E34" s="9"/>
      <c r="F34" s="31"/>
      <c r="G34" s="9"/>
      <c r="H34" s="31"/>
      <c r="I34" s="9"/>
      <c r="J34" s="31"/>
      <c r="K34" s="10"/>
      <c r="M34" s="12"/>
      <c r="N34" s="31"/>
      <c r="O34" s="9"/>
      <c r="P34" s="31"/>
      <c r="Q34" s="14"/>
      <c r="R34" s="31"/>
      <c r="S34" s="9"/>
      <c r="U34" s="16"/>
      <c r="V34" s="31"/>
      <c r="W34" s="16"/>
      <c r="X34" s="31"/>
      <c r="Y34" s="16"/>
      <c r="Z34" s="7"/>
      <c r="AA34" s="9"/>
      <c r="AC34" s="14"/>
      <c r="AD34" s="7"/>
      <c r="AE34" s="14"/>
      <c r="AF34" s="17"/>
      <c r="AH34" s="17"/>
      <c r="AJ34" s="17"/>
      <c r="AL34" s="17"/>
      <c r="AN34" s="17"/>
    </row>
    <row r="35" spans="1:41" x14ac:dyDescent="0.15">
      <c r="A35" s="6" t="s">
        <v>45</v>
      </c>
      <c r="B35" s="6" t="s">
        <v>46</v>
      </c>
      <c r="C35" s="7" t="s">
        <v>47</v>
      </c>
      <c r="D35" s="60">
        <v>3352343.87</v>
      </c>
      <c r="E35" s="9">
        <f t="shared" ref="E35:E50" si="57">D35/$D$118</f>
        <v>3.6946514413229818E-3</v>
      </c>
      <c r="F35" s="58">
        <v>2170397.69</v>
      </c>
      <c r="G35" s="9">
        <f t="shared" ref="G35:G50" si="58">F35/$F$118</f>
        <v>2.4948971795227242E-3</v>
      </c>
      <c r="H35" s="8">
        <v>2347249.13</v>
      </c>
      <c r="I35" s="9">
        <f>H35/$H$118</f>
        <v>2.7228799799428058E-3</v>
      </c>
      <c r="J35" s="8">
        <v>4734009.0199999996</v>
      </c>
      <c r="K35" s="10">
        <f>J35/$J$118</f>
        <v>5.4759173661391644E-3</v>
      </c>
      <c r="L35" s="11">
        <v>4424570.87</v>
      </c>
      <c r="M35" s="12">
        <f>L35/$L$118</f>
        <v>5.3021065412349432E-3</v>
      </c>
      <c r="N35" s="11">
        <v>5382948.0599999996</v>
      </c>
      <c r="O35" s="9">
        <f>N35/$N$118</f>
        <v>6.0830503939225096E-3</v>
      </c>
      <c r="P35" s="13">
        <v>3994141.38</v>
      </c>
      <c r="Q35" s="14">
        <f>P35/$P$118</f>
        <v>3.9174820931128966E-3</v>
      </c>
      <c r="R35" s="15">
        <v>2199606.5499999998</v>
      </c>
      <c r="S35" s="9">
        <f>R35/$R$118</f>
        <v>2.051445476821641E-3</v>
      </c>
      <c r="T35" s="15">
        <v>4232954.75</v>
      </c>
      <c r="U35" s="16">
        <f>T35/$T$118</f>
        <v>3.8947503161231739E-3</v>
      </c>
      <c r="V35" s="15">
        <v>3880875</v>
      </c>
      <c r="W35" s="16">
        <f>V35/$V$118</f>
        <v>3.6747497174710502E-3</v>
      </c>
      <c r="X35" s="15">
        <v>5332690.9800000004</v>
      </c>
      <c r="Y35" s="16">
        <f>X35/$X$118</f>
        <v>4.8043321761196264E-3</v>
      </c>
      <c r="Z35" s="17">
        <v>5922257.96</v>
      </c>
      <c r="AA35" s="9">
        <f>Z35/$Z$118</f>
        <v>5.0311135698486321E-3</v>
      </c>
      <c r="AB35" s="17">
        <v>7513347.3600000003</v>
      </c>
      <c r="AC35" s="14">
        <f>AB35/$AB$118</f>
        <v>6.1568789056043512E-3</v>
      </c>
      <c r="AD35" s="17">
        <v>6972049.4800000004</v>
      </c>
      <c r="AE35" s="14">
        <f>AD35/$AD$118</f>
        <v>5.7160227013288208E-3</v>
      </c>
      <c r="AF35" s="17">
        <v>4240060.51</v>
      </c>
      <c r="AG35" s="14">
        <f>AF35/$AF$118</f>
        <v>3.2588840465999523E-3</v>
      </c>
      <c r="AH35" s="17">
        <v>7058045.8600000003</v>
      </c>
      <c r="AI35" s="14">
        <f>AH35/$AH$118</f>
        <v>5.1408655691053242E-3</v>
      </c>
      <c r="AJ35" s="17">
        <v>5738563.1500000004</v>
      </c>
      <c r="AK35" s="14">
        <f>AJ35/$AJ$118</f>
        <v>4.3599565734422918E-3</v>
      </c>
      <c r="AL35" s="17">
        <v>5374580.7599999998</v>
      </c>
      <c r="AM35" s="14">
        <f>AL35/$AL$118</f>
        <v>4.2569153617974991E-3</v>
      </c>
      <c r="AN35" s="17">
        <v>6189709.1799999997</v>
      </c>
      <c r="AO35" s="14">
        <f>AN35/$AN$118</f>
        <v>5.0947903074251948E-3</v>
      </c>
    </row>
    <row r="36" spans="1:41" x14ac:dyDescent="0.15">
      <c r="A36" s="6" t="s">
        <v>48</v>
      </c>
      <c r="B36" s="6" t="s">
        <v>46</v>
      </c>
      <c r="C36" s="7" t="s">
        <v>49</v>
      </c>
      <c r="D36" s="60">
        <v>148738.92000000001</v>
      </c>
      <c r="E36" s="9">
        <f t="shared" si="57"/>
        <v>1.6392663953021733E-4</v>
      </c>
      <c r="F36" s="58">
        <v>4159308.19</v>
      </c>
      <c r="G36" s="9">
        <f t="shared" si="58"/>
        <v>4.781172740741706E-3</v>
      </c>
      <c r="H36" s="8">
        <v>7212685.0800000001</v>
      </c>
      <c r="I36" s="9">
        <f>H36/$H$118</f>
        <v>8.3669328299907295E-3</v>
      </c>
      <c r="J36" s="8">
        <v>8142149.8600000003</v>
      </c>
      <c r="K36" s="10">
        <f>J36/$J$118</f>
        <v>9.4181780448068467E-3</v>
      </c>
      <c r="L36" s="11">
        <v>5198489.0199999996</v>
      </c>
      <c r="M36" s="12">
        <f>L36/$L$118</f>
        <v>6.2295177198687345E-3</v>
      </c>
      <c r="N36" s="11">
        <v>3740267.31</v>
      </c>
      <c r="O36" s="9">
        <f>N36/$N$118</f>
        <v>4.2267237728968515E-3</v>
      </c>
      <c r="P36" s="13">
        <v>4257638.99</v>
      </c>
      <c r="Q36" s="14">
        <f>P36/$P$118</f>
        <v>4.1759224112052533E-3</v>
      </c>
      <c r="R36" s="15">
        <v>5079537.45</v>
      </c>
      <c r="S36" s="9">
        <f>R36/$R$118</f>
        <v>4.7373900237515807E-3</v>
      </c>
      <c r="T36" s="15">
        <v>5866824.2400000002</v>
      </c>
      <c r="U36" s="16">
        <f>T36/$T$118</f>
        <v>5.3980769729180542E-3</v>
      </c>
      <c r="V36" s="15">
        <v>6758761.8099999996</v>
      </c>
      <c r="W36" s="16">
        <f>V36/$V$118</f>
        <v>6.3997830519539082E-3</v>
      </c>
      <c r="X36" s="15">
        <v>6825576.8200000003</v>
      </c>
      <c r="Y36" s="16">
        <f>X36/$X$118</f>
        <v>6.1493040680377625E-3</v>
      </c>
      <c r="Z36" s="17">
        <v>8503820.8200000003</v>
      </c>
      <c r="AA36" s="9">
        <f>Z36/$Z$118</f>
        <v>7.2242189739170574E-3</v>
      </c>
      <c r="AB36" s="17">
        <v>9244242.5099999998</v>
      </c>
      <c r="AC36" s="14">
        <f>AB36/$AB$118</f>
        <v>7.575276235878706E-3</v>
      </c>
      <c r="AD36" s="17">
        <v>8963390.1099999994</v>
      </c>
      <c r="AE36" s="14">
        <f>AD36/$AD$118</f>
        <v>7.3486198709000316E-3</v>
      </c>
      <c r="AF36" s="17">
        <v>8338910.1399999997</v>
      </c>
      <c r="AG36" s="14">
        <f>AF36/$AF$118</f>
        <v>6.4092342921013117E-3</v>
      </c>
      <c r="AH36" s="17">
        <v>10419976.859999999</v>
      </c>
      <c r="AI36" s="14">
        <f>AH36/$AH$118</f>
        <v>7.5895936825845734E-3</v>
      </c>
      <c r="AJ36" s="17">
        <v>6831324.3600000003</v>
      </c>
      <c r="AK36" s="14">
        <f>AJ36/$AJ$118</f>
        <v>5.1901977498842126E-3</v>
      </c>
      <c r="AL36" s="17">
        <v>6708751.8899999997</v>
      </c>
      <c r="AM36" s="14">
        <f>AL36/$AL$118</f>
        <v>5.3136403106219228E-3</v>
      </c>
      <c r="AN36" s="17">
        <v>5395278.5899999999</v>
      </c>
      <c r="AO36" s="14">
        <f>AN36/$AN$118</f>
        <v>4.4408892674648523E-3</v>
      </c>
    </row>
    <row r="37" spans="1:41" x14ac:dyDescent="0.15">
      <c r="A37" s="6" t="s">
        <v>247</v>
      </c>
      <c r="B37" s="6" t="s">
        <v>46</v>
      </c>
      <c r="C37" s="7"/>
      <c r="D37" s="60">
        <v>377201.11</v>
      </c>
      <c r="E37" s="9">
        <f t="shared" si="57"/>
        <v>4.1571708594742953E-4</v>
      </c>
      <c r="F37" s="58"/>
      <c r="G37" s="9"/>
      <c r="H37" s="8"/>
      <c r="I37" s="9"/>
      <c r="J37" s="8"/>
      <c r="K37" s="10"/>
      <c r="L37" s="11"/>
      <c r="M37" s="12"/>
      <c r="N37" s="11"/>
      <c r="O37" s="9"/>
      <c r="P37" s="13"/>
      <c r="Q37" s="14"/>
      <c r="R37" s="15"/>
      <c r="S37" s="9"/>
      <c r="T37" s="15"/>
      <c r="U37" s="16"/>
      <c r="V37" s="15"/>
      <c r="W37" s="16"/>
      <c r="X37" s="15"/>
      <c r="Y37" s="16"/>
      <c r="Z37" s="17"/>
      <c r="AA37" s="9"/>
      <c r="AB37" s="17"/>
      <c r="AC37" s="14"/>
      <c r="AD37" s="17"/>
      <c r="AE37" s="14"/>
      <c r="AF37" s="17"/>
      <c r="AH37" s="17"/>
      <c r="AJ37" s="17"/>
      <c r="AL37" s="17"/>
      <c r="AN37" s="17"/>
    </row>
    <row r="38" spans="1:41" ht="21" x14ac:dyDescent="0.15">
      <c r="A38" s="6" t="s">
        <v>235</v>
      </c>
      <c r="B38" s="6" t="s">
        <v>46</v>
      </c>
      <c r="C38" s="7" t="s">
        <v>236</v>
      </c>
      <c r="D38" s="60">
        <v>2605518</v>
      </c>
      <c r="E38" s="9">
        <f t="shared" si="57"/>
        <v>2.87156723993621E-3</v>
      </c>
      <c r="F38" s="58">
        <v>1521029.21</v>
      </c>
      <c r="G38" s="9">
        <f t="shared" si="58"/>
        <v>1.7484406214976563E-3</v>
      </c>
      <c r="H38" s="8"/>
      <c r="I38" s="9"/>
      <c r="J38" s="8"/>
      <c r="K38" s="10"/>
      <c r="L38" s="11"/>
      <c r="M38" s="12"/>
      <c r="N38" s="11"/>
      <c r="O38" s="9"/>
      <c r="P38" s="13"/>
      <c r="Q38" s="14"/>
      <c r="R38" s="15"/>
      <c r="S38" s="9"/>
      <c r="T38" s="15"/>
      <c r="U38" s="16"/>
      <c r="V38" s="15"/>
      <c r="W38" s="16"/>
      <c r="X38" s="15"/>
      <c r="Y38" s="16"/>
      <c r="Z38" s="17"/>
      <c r="AA38" s="9"/>
      <c r="AB38" s="17"/>
      <c r="AC38" s="14"/>
      <c r="AD38" s="17"/>
      <c r="AE38" s="14"/>
      <c r="AF38" s="17"/>
      <c r="AH38" s="17"/>
      <c r="AJ38" s="17"/>
      <c r="AL38" s="17"/>
      <c r="AN38" s="17"/>
    </row>
    <row r="39" spans="1:41" x14ac:dyDescent="0.15">
      <c r="A39" s="6" t="s">
        <v>50</v>
      </c>
      <c r="B39" s="6" t="s">
        <v>46</v>
      </c>
      <c r="C39" s="7" t="s">
        <v>51</v>
      </c>
      <c r="D39" s="60">
        <v>96616987.030000001</v>
      </c>
      <c r="E39" s="9">
        <f t="shared" si="57"/>
        <v>0.10648254004642828</v>
      </c>
      <c r="F39" s="58">
        <v>97273994.239999995</v>
      </c>
      <c r="G39" s="9">
        <f t="shared" si="58"/>
        <v>0.11181757840439174</v>
      </c>
      <c r="H39" s="8">
        <v>98574701.140000001</v>
      </c>
      <c r="I39" s="9">
        <f t="shared" ref="I39:I50" si="59">H39/$H$118</f>
        <v>0.11434963457115066</v>
      </c>
      <c r="J39" s="8">
        <v>109258795.3</v>
      </c>
      <c r="K39" s="10">
        <f t="shared" ref="K39:K50" si="60">J39/$J$118</f>
        <v>0.12638170566618695</v>
      </c>
      <c r="L39" s="11">
        <v>112780415.90000001</v>
      </c>
      <c r="M39" s="12">
        <f t="shared" ref="M39:M50" si="61">L39/$L$118</f>
        <v>0.13514842420561959</v>
      </c>
      <c r="N39" s="11">
        <v>111386911.73</v>
      </c>
      <c r="O39" s="9">
        <f t="shared" ref="O39:O50" si="62">N39/$N$118</f>
        <v>0.12587381295984273</v>
      </c>
      <c r="P39" s="13">
        <v>126929731.41</v>
      </c>
      <c r="Q39" s="14">
        <f t="shared" ref="Q39:Q46" si="63">P39/$P$118</f>
        <v>0.1244935776114927</v>
      </c>
      <c r="R39" s="15">
        <v>137265645.33000001</v>
      </c>
      <c r="S39" s="9">
        <f t="shared" ref="S39:S46" si="64">R39/$R$118</f>
        <v>0.12801970754052908</v>
      </c>
      <c r="T39" s="15">
        <v>140528367.91</v>
      </c>
      <c r="U39" s="16">
        <f t="shared" ref="U39:U46" si="65">T39/$T$118</f>
        <v>0.12930043850380071</v>
      </c>
      <c r="V39" s="15">
        <v>131588196.81</v>
      </c>
      <c r="W39" s="16">
        <f t="shared" ref="W39:W46" si="66">V39/$V$118</f>
        <v>0.12459914041294101</v>
      </c>
      <c r="X39" s="15">
        <v>139364902.68000001</v>
      </c>
      <c r="Y39" s="16">
        <f t="shared" ref="Y39:Y46" si="67">X39/$X$118</f>
        <v>0.12555673836688441</v>
      </c>
      <c r="Z39" s="17">
        <v>152264958.77000001</v>
      </c>
      <c r="AA39" s="9">
        <f t="shared" ref="AA39:AA46" si="68">Z39/$Z$118</f>
        <v>0.12935307875042135</v>
      </c>
      <c r="AB39" s="17">
        <v>160843207.74000001</v>
      </c>
      <c r="AC39" s="14">
        <f t="shared" ref="AC39:AC46" si="69">AB39/$AB$118</f>
        <v>0.13180438829652946</v>
      </c>
      <c r="AD39" s="17">
        <v>164130612.37</v>
      </c>
      <c r="AE39" s="14">
        <f>AD39/$AD$118</f>
        <v>0.1345621985301689</v>
      </c>
      <c r="AF39" s="17">
        <v>185090510.03</v>
      </c>
      <c r="AG39" s="14">
        <f>AF39/$AF$118</f>
        <v>0.14225941089548638</v>
      </c>
      <c r="AH39" s="17">
        <v>181145557.00999999</v>
      </c>
      <c r="AI39" s="14">
        <f t="shared" ref="AI39:AI46" si="70">AH39/$AH$118</f>
        <v>0.13194090481995174</v>
      </c>
      <c r="AJ39" s="17">
        <v>159672868.72</v>
      </c>
      <c r="AK39" s="14">
        <f t="shared" ref="AK39:AK46" si="71">AJ39/$AJ$118</f>
        <v>0.12131377757447039</v>
      </c>
      <c r="AL39" s="17">
        <v>157130110.06</v>
      </c>
      <c r="AM39" s="14">
        <f t="shared" ref="AM39:AM46" si="72">AL39/$AL$118</f>
        <v>0.12445428009818311</v>
      </c>
      <c r="AN39" s="17">
        <v>157775551.74000001</v>
      </c>
      <c r="AO39" s="14">
        <f t="shared" ref="AO39:AO46" si="73">AN39/$AN$118</f>
        <v>0.12986609360435483</v>
      </c>
    </row>
    <row r="40" spans="1:41" x14ac:dyDescent="0.15">
      <c r="A40" s="6" t="s">
        <v>52</v>
      </c>
      <c r="B40" s="6" t="s">
        <v>46</v>
      </c>
      <c r="C40" s="7" t="s">
        <v>53</v>
      </c>
      <c r="D40" s="60">
        <v>7892493.9400000004</v>
      </c>
      <c r="E40" s="9">
        <f t="shared" si="57"/>
        <v>8.6983958811641549E-3</v>
      </c>
      <c r="F40" s="58">
        <v>10712342.83</v>
      </c>
      <c r="G40" s="9">
        <f t="shared" si="58"/>
        <v>1.231396164665448E-2</v>
      </c>
      <c r="H40" s="8">
        <v>11396227.550000001</v>
      </c>
      <c r="I40" s="9">
        <f t="shared" si="59"/>
        <v>1.3219968620360147E-2</v>
      </c>
      <c r="J40" s="8">
        <v>9759803.5099999998</v>
      </c>
      <c r="K40" s="10">
        <f t="shared" si="60"/>
        <v>1.1289348479212442E-2</v>
      </c>
      <c r="L40" s="11">
        <v>11365481.710000001</v>
      </c>
      <c r="M40" s="12">
        <f t="shared" si="61"/>
        <v>1.3619624747671203E-2</v>
      </c>
      <c r="N40" s="11">
        <v>10961918.109999999</v>
      </c>
      <c r="O40" s="9">
        <f t="shared" si="62"/>
        <v>1.2387617256180955E-2</v>
      </c>
      <c r="P40" s="13">
        <v>12426212.210000001</v>
      </c>
      <c r="Q40" s="14">
        <f t="shared" si="63"/>
        <v>1.2187716754757397E-2</v>
      </c>
      <c r="R40" s="15">
        <v>10110174.27</v>
      </c>
      <c r="S40" s="9">
        <f t="shared" si="64"/>
        <v>9.4291732655869907E-3</v>
      </c>
      <c r="T40" s="15">
        <v>9132363.3900000006</v>
      </c>
      <c r="U40" s="16">
        <f t="shared" si="65"/>
        <v>8.4027062184291474E-3</v>
      </c>
      <c r="V40" s="15">
        <v>9999319.8699999992</v>
      </c>
      <c r="W40" s="16">
        <f t="shared" si="66"/>
        <v>9.4682250438844727E-3</v>
      </c>
      <c r="X40" s="15">
        <v>12521785</v>
      </c>
      <c r="Y40" s="16">
        <f t="shared" si="67"/>
        <v>1.128113644754118E-2</v>
      </c>
      <c r="Z40" s="17">
        <v>14056336.939999999</v>
      </c>
      <c r="AA40" s="9">
        <f t="shared" si="68"/>
        <v>1.1941227146613283E-2</v>
      </c>
      <c r="AB40" s="17">
        <v>12537146.539999999</v>
      </c>
      <c r="AC40" s="14">
        <f t="shared" si="69"/>
        <v>1.027367554966826E-2</v>
      </c>
      <c r="AD40" s="17">
        <v>11856039.68</v>
      </c>
      <c r="AE40" s="14">
        <f>AD40/$AD$118</f>
        <v>9.7201536152516348E-3</v>
      </c>
      <c r="AF40" s="17">
        <v>14482800.24</v>
      </c>
      <c r="AG40" s="14">
        <f>AF40/$AF$118</f>
        <v>1.1131389880148189E-2</v>
      </c>
      <c r="AH40" s="17">
        <v>11514005.609999999</v>
      </c>
      <c r="AI40" s="14">
        <f t="shared" si="70"/>
        <v>8.3864508926461603E-3</v>
      </c>
      <c r="AJ40" s="17">
        <v>10001682.140000001</v>
      </c>
      <c r="AK40" s="14">
        <f t="shared" si="71"/>
        <v>7.5989230495395648E-3</v>
      </c>
      <c r="AL40" s="17">
        <v>10058396.92</v>
      </c>
      <c r="AM40" s="14">
        <f t="shared" si="72"/>
        <v>7.9667133634818907E-3</v>
      </c>
      <c r="AN40" s="17">
        <v>8027750.1200000001</v>
      </c>
      <c r="AO40" s="14">
        <f t="shared" si="73"/>
        <v>6.6076938855158694E-3</v>
      </c>
    </row>
    <row r="41" spans="1:41" x14ac:dyDescent="0.15">
      <c r="A41" s="6" t="s">
        <v>54</v>
      </c>
      <c r="B41" s="6" t="s">
        <v>46</v>
      </c>
      <c r="C41" s="7" t="s">
        <v>55</v>
      </c>
      <c r="D41" s="60">
        <v>8238399.0999999996</v>
      </c>
      <c r="E41" s="9">
        <f t="shared" si="57"/>
        <v>9.0796213900959256E-3</v>
      </c>
      <c r="F41" s="58">
        <v>5951904.1600000001</v>
      </c>
      <c r="G41" s="9">
        <f t="shared" si="58"/>
        <v>6.8417824852981526E-3</v>
      </c>
      <c r="H41" s="8">
        <v>10297105.84</v>
      </c>
      <c r="I41" s="9">
        <f t="shared" si="59"/>
        <v>1.1944954195419449E-2</v>
      </c>
      <c r="J41" s="8">
        <v>4649381.26</v>
      </c>
      <c r="K41" s="10">
        <f t="shared" si="60"/>
        <v>5.3780268427616965E-3</v>
      </c>
      <c r="L41" s="11">
        <v>3789621.98</v>
      </c>
      <c r="M41" s="12">
        <f t="shared" si="61"/>
        <v>4.541226726687218E-3</v>
      </c>
      <c r="N41" s="11">
        <v>3885676.89</v>
      </c>
      <c r="O41" s="9">
        <f t="shared" si="62"/>
        <v>4.3910452177705192E-3</v>
      </c>
      <c r="P41" s="13">
        <v>3910982.57</v>
      </c>
      <c r="Q41" s="14">
        <f t="shared" si="63"/>
        <v>3.8359193445605209E-3</v>
      </c>
      <c r="R41" s="15">
        <v>3936415.73</v>
      </c>
      <c r="S41" s="9">
        <f t="shared" si="64"/>
        <v>3.6712666836703402E-3</v>
      </c>
      <c r="T41" s="15">
        <v>4561794.07</v>
      </c>
      <c r="U41" s="16">
        <f t="shared" si="65"/>
        <v>4.1973160464853351E-3</v>
      </c>
      <c r="V41" s="15">
        <v>3649767.86</v>
      </c>
      <c r="W41" s="16">
        <f t="shared" si="66"/>
        <v>3.455917392951311E-3</v>
      </c>
      <c r="X41" s="15">
        <v>4359967.2300000004</v>
      </c>
      <c r="Y41" s="16">
        <f t="shared" si="67"/>
        <v>3.9279851257978124E-3</v>
      </c>
      <c r="Z41" s="17">
        <v>3994986.59</v>
      </c>
      <c r="AA41" s="9">
        <f t="shared" si="68"/>
        <v>3.3938459587654155E-3</v>
      </c>
      <c r="AB41" s="17">
        <v>3287633.61</v>
      </c>
      <c r="AC41" s="14">
        <f t="shared" si="69"/>
        <v>2.6940804215346273E-3</v>
      </c>
      <c r="AD41" s="17">
        <v>1910430.02</v>
      </c>
      <c r="AE41" s="14">
        <f>AD41/$AD$118</f>
        <v>1.5662627459752442E-3</v>
      </c>
      <c r="AF41" s="17">
        <v>1930351.31</v>
      </c>
      <c r="AG41" s="14">
        <f>AF41/$AF$118</f>
        <v>1.4836559699220708E-3</v>
      </c>
      <c r="AH41" s="17">
        <v>668231</v>
      </c>
      <c r="AI41" s="14">
        <f t="shared" si="70"/>
        <v>4.8671910161105408E-4</v>
      </c>
      <c r="AJ41" s="17">
        <v>768992.08</v>
      </c>
      <c r="AK41" s="14">
        <f t="shared" si="71"/>
        <v>5.8425288464779908E-4</v>
      </c>
      <c r="AL41" s="17">
        <v>26260</v>
      </c>
      <c r="AM41" s="14">
        <f t="shared" si="72"/>
        <v>2.0799128786521824E-5</v>
      </c>
      <c r="AN41" s="17">
        <v>271807.75</v>
      </c>
      <c r="AO41" s="14">
        <f t="shared" si="73"/>
        <v>2.2372674545963894E-4</v>
      </c>
    </row>
    <row r="42" spans="1:41" x14ac:dyDescent="0.15">
      <c r="A42" s="6" t="s">
        <v>56</v>
      </c>
      <c r="B42" s="6" t="s">
        <v>46</v>
      </c>
      <c r="C42" s="7" t="s">
        <v>57</v>
      </c>
      <c r="D42" s="60">
        <v>0</v>
      </c>
      <c r="E42" s="9">
        <f t="shared" si="57"/>
        <v>0</v>
      </c>
      <c r="F42" s="58">
        <v>110026.76</v>
      </c>
      <c r="G42" s="9">
        <f t="shared" si="58"/>
        <v>1.264770297447302E-4</v>
      </c>
      <c r="H42" s="8">
        <v>187365.25</v>
      </c>
      <c r="I42" s="9">
        <f t="shared" si="59"/>
        <v>2.1734935659001772E-4</v>
      </c>
      <c r="J42" s="8">
        <v>861149.78</v>
      </c>
      <c r="K42" s="10">
        <f t="shared" si="60"/>
        <v>9.9610816439655225E-4</v>
      </c>
      <c r="L42" s="11">
        <v>652699.5</v>
      </c>
      <c r="M42" s="12">
        <f t="shared" si="61"/>
        <v>7.8215094527591474E-4</v>
      </c>
      <c r="N42" s="11">
        <v>604826.27</v>
      </c>
      <c r="O42" s="9">
        <f t="shared" si="62"/>
        <v>6.834895375115662E-4</v>
      </c>
      <c r="P42" s="13">
        <v>831089.73</v>
      </c>
      <c r="Q42" s="14">
        <f t="shared" si="63"/>
        <v>8.1513868070564688E-4</v>
      </c>
      <c r="R42" s="15">
        <v>2414132.0499999998</v>
      </c>
      <c r="S42" s="9">
        <f t="shared" si="64"/>
        <v>2.251520970612974E-3</v>
      </c>
      <c r="T42" s="15">
        <v>1181252.6200000001</v>
      </c>
      <c r="U42" s="16">
        <f t="shared" si="65"/>
        <v>1.0868729497206006E-3</v>
      </c>
      <c r="V42" s="15">
        <v>2273643.61</v>
      </c>
      <c r="W42" s="16">
        <f t="shared" si="66"/>
        <v>2.1528833609630194E-3</v>
      </c>
      <c r="X42" s="15">
        <v>528350.56999999995</v>
      </c>
      <c r="Y42" s="16">
        <f t="shared" si="67"/>
        <v>4.7600201347540764E-4</v>
      </c>
      <c r="Z42" s="17">
        <v>983271.4</v>
      </c>
      <c r="AA42" s="9">
        <f t="shared" si="68"/>
        <v>8.3531486078395386E-4</v>
      </c>
      <c r="AB42" s="17">
        <v>466089.65</v>
      </c>
      <c r="AC42" s="14">
        <f t="shared" si="69"/>
        <v>3.8194128351940257E-4</v>
      </c>
      <c r="AD42" s="17">
        <v>978680.37</v>
      </c>
      <c r="AE42" s="14">
        <f>AD42/$AD$118</f>
        <v>8.0236940777776711E-4</v>
      </c>
      <c r="AF42" s="17">
        <v>472049.1</v>
      </c>
      <c r="AG42" s="14">
        <f>AF42/$AF$118</f>
        <v>3.6281399229414905E-4</v>
      </c>
      <c r="AH42" s="17">
        <v>1098509.98</v>
      </c>
      <c r="AI42" s="14">
        <f t="shared" si="70"/>
        <v>8.0012120146532705E-4</v>
      </c>
      <c r="AJ42" s="17">
        <v>384174.46</v>
      </c>
      <c r="AK42" s="14">
        <f t="shared" si="71"/>
        <v>2.9188211725536957E-4</v>
      </c>
      <c r="AL42" s="17">
        <v>430703.19</v>
      </c>
      <c r="AM42" s="14">
        <f t="shared" si="72"/>
        <v>3.4113675238293137E-4</v>
      </c>
      <c r="AN42" s="17">
        <v>214229.01</v>
      </c>
      <c r="AO42" s="14">
        <f t="shared" si="73"/>
        <v>1.763333061339879E-4</v>
      </c>
    </row>
    <row r="43" spans="1:41" x14ac:dyDescent="0.15">
      <c r="A43" s="35" t="s">
        <v>195</v>
      </c>
      <c r="B43" s="35" t="s">
        <v>46</v>
      </c>
      <c r="C43" s="39" t="s">
        <v>196</v>
      </c>
      <c r="D43" s="60">
        <v>0</v>
      </c>
      <c r="E43" s="9">
        <f t="shared" si="57"/>
        <v>0</v>
      </c>
      <c r="F43" s="58">
        <v>651377</v>
      </c>
      <c r="G43" s="9">
        <f t="shared" si="58"/>
        <v>7.4876537493272655E-4</v>
      </c>
      <c r="H43" s="8">
        <v>1642717.79</v>
      </c>
      <c r="I43" s="9">
        <f t="shared" si="59"/>
        <v>1.9056023180150847E-3</v>
      </c>
      <c r="J43" s="8">
        <v>487226.62</v>
      </c>
      <c r="K43" s="10">
        <f t="shared" si="60"/>
        <v>5.6358420493742272E-4</v>
      </c>
      <c r="L43" s="11">
        <v>796903</v>
      </c>
      <c r="M43" s="12">
        <f t="shared" si="61"/>
        <v>9.5495466863880279E-4</v>
      </c>
      <c r="N43" s="11">
        <v>46060.5</v>
      </c>
      <c r="O43" s="9">
        <f t="shared" si="62"/>
        <v>5.2051095337759545E-5</v>
      </c>
      <c r="P43" s="13">
        <v>302413.5</v>
      </c>
      <c r="Q43" s="14">
        <f t="shared" si="63"/>
        <v>2.9660929803280946E-4</v>
      </c>
      <c r="R43" s="15">
        <v>649681.91</v>
      </c>
      <c r="S43" s="9">
        <f t="shared" si="64"/>
        <v>6.0592064323610265E-4</v>
      </c>
      <c r="T43" s="15">
        <v>502752.69</v>
      </c>
      <c r="U43" s="16">
        <f t="shared" si="65"/>
        <v>4.6258377751599541E-4</v>
      </c>
      <c r="V43" s="15">
        <v>494830.94</v>
      </c>
      <c r="W43" s="16">
        <f t="shared" si="66"/>
        <v>4.685489372785607E-4</v>
      </c>
      <c r="X43" s="15">
        <v>392795</v>
      </c>
      <c r="Y43" s="16">
        <f t="shared" si="67"/>
        <v>3.5387718211995638E-4</v>
      </c>
      <c r="Z43" s="17">
        <v>18615</v>
      </c>
      <c r="AA43" s="9">
        <f t="shared" si="68"/>
        <v>1.5813931060634226E-5</v>
      </c>
      <c r="AB43" s="17">
        <v>0</v>
      </c>
      <c r="AC43" s="14">
        <f t="shared" si="69"/>
        <v>0</v>
      </c>
      <c r="AD43" s="17">
        <v>0</v>
      </c>
      <c r="AE43" s="14">
        <v>0</v>
      </c>
      <c r="AF43" s="17">
        <v>0</v>
      </c>
      <c r="AG43" s="14">
        <v>0</v>
      </c>
      <c r="AH43" s="17">
        <v>0</v>
      </c>
      <c r="AI43" s="14">
        <f t="shared" si="70"/>
        <v>0</v>
      </c>
      <c r="AJ43" s="17">
        <v>0</v>
      </c>
      <c r="AK43" s="14">
        <f t="shared" si="71"/>
        <v>0</v>
      </c>
      <c r="AL43" s="17">
        <v>0</v>
      </c>
      <c r="AM43" s="14">
        <f t="shared" si="72"/>
        <v>0</v>
      </c>
      <c r="AN43" s="17">
        <v>0</v>
      </c>
      <c r="AO43" s="14">
        <f t="shared" si="73"/>
        <v>0</v>
      </c>
    </row>
    <row r="44" spans="1:41" x14ac:dyDescent="0.15">
      <c r="A44" s="6" t="s">
        <v>58</v>
      </c>
      <c r="B44" s="6" t="s">
        <v>46</v>
      </c>
      <c r="C44" s="7" t="s">
        <v>59</v>
      </c>
      <c r="D44" s="60">
        <v>1036006.23</v>
      </c>
      <c r="E44" s="9">
        <f t="shared" si="57"/>
        <v>1.1417927454110154E-3</v>
      </c>
      <c r="F44" s="58">
        <v>121776.21</v>
      </c>
      <c r="G44" s="9">
        <f t="shared" si="58"/>
        <v>1.3998315804601092E-4</v>
      </c>
      <c r="H44" s="8">
        <v>352823.97</v>
      </c>
      <c r="I44" s="9">
        <f t="shared" si="59"/>
        <v>4.0928647584883378E-4</v>
      </c>
      <c r="J44" s="8">
        <v>94075.28</v>
      </c>
      <c r="K44" s="10">
        <f t="shared" si="60"/>
        <v>1.0881864764093848E-4</v>
      </c>
      <c r="L44" s="11">
        <v>95997.56</v>
      </c>
      <c r="M44" s="12">
        <f t="shared" si="61"/>
        <v>1.1503698455136145E-4</v>
      </c>
      <c r="N44" s="11">
        <v>837974.3</v>
      </c>
      <c r="O44" s="9">
        <f t="shared" si="62"/>
        <v>9.469606317754327E-4</v>
      </c>
      <c r="P44" s="13">
        <v>784202.09</v>
      </c>
      <c r="Q44" s="14">
        <f t="shared" si="63"/>
        <v>7.6915095202681775E-4</v>
      </c>
      <c r="R44" s="15">
        <v>732678.56</v>
      </c>
      <c r="S44" s="9">
        <f t="shared" si="64"/>
        <v>6.833268058217927E-4</v>
      </c>
      <c r="T44" s="15">
        <v>1084620.1599999999</v>
      </c>
      <c r="U44" s="16">
        <f t="shared" si="65"/>
        <v>9.979612257923539E-4</v>
      </c>
      <c r="V44" s="15">
        <v>1707914.42</v>
      </c>
      <c r="W44" s="16">
        <f t="shared" si="66"/>
        <v>1.6172017991715095E-3</v>
      </c>
      <c r="X44" s="15">
        <v>1062432.6499999999</v>
      </c>
      <c r="Y44" s="16">
        <f t="shared" si="67"/>
        <v>9.5716766347391858E-4</v>
      </c>
      <c r="Z44" s="17">
        <v>1793032</v>
      </c>
      <c r="AA44" s="9">
        <f t="shared" si="68"/>
        <v>1.5232277430841316E-3</v>
      </c>
      <c r="AB44" s="17">
        <v>2094940.63</v>
      </c>
      <c r="AC44" s="14">
        <f t="shared" si="69"/>
        <v>1.7167176167055969E-3</v>
      </c>
      <c r="AD44" s="17">
        <v>871008.14</v>
      </c>
      <c r="AE44" s="14">
        <f>AD44/$AD$118</f>
        <v>7.1409451633469925E-4</v>
      </c>
      <c r="AF44" s="17">
        <v>1845493.84</v>
      </c>
      <c r="AG44" s="14">
        <f>AF44/$AF$118</f>
        <v>1.418435048058898E-3</v>
      </c>
      <c r="AH44" s="17">
        <v>917496.49</v>
      </c>
      <c r="AI44" s="14">
        <f t="shared" si="70"/>
        <v>6.6827649023181422E-4</v>
      </c>
      <c r="AJ44" s="17">
        <v>1301511.6000000001</v>
      </c>
      <c r="AK44" s="14">
        <f t="shared" si="71"/>
        <v>9.8884231252755242E-4</v>
      </c>
      <c r="AL44" s="17">
        <v>2037785.45</v>
      </c>
      <c r="AM44" s="14">
        <f t="shared" si="72"/>
        <v>1.614019878669091E-3</v>
      </c>
      <c r="AN44" s="17">
        <v>604261.72</v>
      </c>
      <c r="AO44" s="14">
        <f t="shared" si="73"/>
        <v>4.9737179319369522E-4</v>
      </c>
    </row>
    <row r="45" spans="1:41" x14ac:dyDescent="0.15">
      <c r="A45" s="6" t="s">
        <v>60</v>
      </c>
      <c r="B45" s="6" t="s">
        <v>46</v>
      </c>
      <c r="C45" s="7" t="s">
        <v>61</v>
      </c>
      <c r="D45" s="60">
        <v>4710740.29</v>
      </c>
      <c r="E45" s="9">
        <f t="shared" si="57"/>
        <v>5.191753613911553E-3</v>
      </c>
      <c r="F45" s="58">
        <v>4787837.6100000003</v>
      </c>
      <c r="G45" s="9">
        <f t="shared" si="58"/>
        <v>5.5036745589246471E-3</v>
      </c>
      <c r="H45" s="8">
        <v>4988138.7300000004</v>
      </c>
      <c r="I45" s="9">
        <f t="shared" si="59"/>
        <v>5.7863917858153964E-3</v>
      </c>
      <c r="J45" s="8">
        <v>4940686.2699999996</v>
      </c>
      <c r="K45" s="10">
        <f t="shared" si="60"/>
        <v>5.7149848325676262E-3</v>
      </c>
      <c r="L45" s="11">
        <v>5057736.67</v>
      </c>
      <c r="M45" s="12">
        <f t="shared" si="61"/>
        <v>6.0608496212991693E-3</v>
      </c>
      <c r="N45" s="11">
        <v>5751669.8899999997</v>
      </c>
      <c r="O45" s="9">
        <f t="shared" si="62"/>
        <v>6.4997279186224839E-3</v>
      </c>
      <c r="P45" s="13">
        <v>5368822.9800000004</v>
      </c>
      <c r="Q45" s="14">
        <f t="shared" si="63"/>
        <v>5.2657795216159873E-3</v>
      </c>
      <c r="R45" s="15">
        <v>6569227.5899999999</v>
      </c>
      <c r="S45" s="9">
        <f t="shared" si="64"/>
        <v>6.1267376321085375E-3</v>
      </c>
      <c r="T45" s="15">
        <v>7982153.6600000001</v>
      </c>
      <c r="U45" s="16">
        <f t="shared" si="65"/>
        <v>7.3443958952381311E-3</v>
      </c>
      <c r="V45" s="15">
        <v>8496030.9700000007</v>
      </c>
      <c r="W45" s="16">
        <f t="shared" si="66"/>
        <v>8.0447804700313191E-3</v>
      </c>
      <c r="X45" s="15">
        <v>8152076.2300000004</v>
      </c>
      <c r="Y45" s="16">
        <f t="shared" si="67"/>
        <v>7.3443749658205363E-3</v>
      </c>
      <c r="Z45" s="17">
        <v>8834609.3000000007</v>
      </c>
      <c r="AA45" s="9">
        <f t="shared" si="68"/>
        <v>7.5052324693976914E-3</v>
      </c>
      <c r="AB45" s="17">
        <v>9686686.0199999996</v>
      </c>
      <c r="AC45" s="14">
        <f t="shared" si="69"/>
        <v>7.9378404809638085E-3</v>
      </c>
      <c r="AD45" s="17">
        <v>9704971.4100000001</v>
      </c>
      <c r="AE45" s="14">
        <f>AD45/$AD$118</f>
        <v>7.9566040164286353E-3</v>
      </c>
      <c r="AF45" s="17">
        <v>10625563.789999999</v>
      </c>
      <c r="AG45" s="14">
        <f>AF45/$AF$118</f>
        <v>8.1667420169343596E-3</v>
      </c>
      <c r="AH45" s="17">
        <v>10903594.26</v>
      </c>
      <c r="AI45" s="14">
        <f t="shared" si="70"/>
        <v>7.9418458625215623E-3</v>
      </c>
      <c r="AJ45" s="17">
        <v>9475371.8200000003</v>
      </c>
      <c r="AK45" s="14">
        <f t="shared" si="71"/>
        <v>7.1990511514051832E-3</v>
      </c>
      <c r="AL45" s="17">
        <v>7960707.5199999996</v>
      </c>
      <c r="AM45" s="14">
        <f t="shared" si="72"/>
        <v>6.3052467989456488E-3</v>
      </c>
      <c r="AN45" s="17">
        <v>4492282.42</v>
      </c>
      <c r="AO45" s="14">
        <f t="shared" si="73"/>
        <v>3.6976271850679416E-3</v>
      </c>
    </row>
    <row r="46" spans="1:41" x14ac:dyDescent="0.15">
      <c r="A46" s="6" t="s">
        <v>62</v>
      </c>
      <c r="B46" s="6" t="s">
        <v>46</v>
      </c>
      <c r="C46" s="7" t="s">
        <v>63</v>
      </c>
      <c r="D46" s="60">
        <v>213848.84</v>
      </c>
      <c r="E46" s="9">
        <f t="shared" si="57"/>
        <v>2.356849283875069E-4</v>
      </c>
      <c r="F46" s="58">
        <v>8881.5</v>
      </c>
      <c r="G46" s="9">
        <f t="shared" si="58"/>
        <v>1.0209386695362304E-5</v>
      </c>
      <c r="H46" s="8">
        <v>13640</v>
      </c>
      <c r="I46" s="9">
        <f t="shared" si="59"/>
        <v>1.5822812522000967E-5</v>
      </c>
      <c r="J46" s="8">
        <v>17480</v>
      </c>
      <c r="K46" s="10">
        <f t="shared" si="60"/>
        <v>2.0219445116332418E-5</v>
      </c>
      <c r="L46" s="11">
        <v>14902.75</v>
      </c>
      <c r="M46" s="12">
        <f t="shared" si="61"/>
        <v>1.7858447876412712E-5</v>
      </c>
      <c r="N46" s="11">
        <v>32224.799999999999</v>
      </c>
      <c r="O46" s="9">
        <f t="shared" si="62"/>
        <v>3.6415934196116707E-5</v>
      </c>
      <c r="P46" s="13">
        <v>18872.45</v>
      </c>
      <c r="Q46" s="14">
        <f t="shared" si="63"/>
        <v>1.8510232336384768E-5</v>
      </c>
      <c r="R46" s="15">
        <v>9694.25</v>
      </c>
      <c r="S46" s="9">
        <f t="shared" si="64"/>
        <v>9.041264817873085E-6</v>
      </c>
      <c r="T46" s="15">
        <v>15020.5</v>
      </c>
      <c r="U46" s="16">
        <f t="shared" si="65"/>
        <v>1.3820392746539077E-5</v>
      </c>
      <c r="V46" s="15">
        <v>24691</v>
      </c>
      <c r="W46" s="16">
        <f t="shared" si="66"/>
        <v>2.3379584571540619E-5</v>
      </c>
      <c r="X46" s="15">
        <v>39882.5</v>
      </c>
      <c r="Y46" s="16">
        <f t="shared" si="67"/>
        <v>3.5930973448997974E-5</v>
      </c>
      <c r="Z46" s="17">
        <v>22290.45</v>
      </c>
      <c r="AA46" s="9">
        <f t="shared" si="68"/>
        <v>1.8936322299785882E-5</v>
      </c>
      <c r="AB46" s="17">
        <v>124565.5</v>
      </c>
      <c r="AC46" s="14">
        <f t="shared" si="69"/>
        <v>1.0207630002561983E-4</v>
      </c>
      <c r="AD46" s="17">
        <v>148227.47</v>
      </c>
      <c r="AE46" s="14">
        <f>AD46/$AD$118</f>
        <v>1.2152403477786803E-4</v>
      </c>
      <c r="AF46" s="17">
        <v>146756.32</v>
      </c>
      <c r="AG46" s="14">
        <f>AF46/$AF$118</f>
        <v>1.1279599167458995E-4</v>
      </c>
      <c r="AH46" s="17">
        <v>327775.73</v>
      </c>
      <c r="AI46" s="14">
        <f t="shared" si="70"/>
        <v>2.3874185548935535E-4</v>
      </c>
      <c r="AJ46" s="17">
        <v>986897.34</v>
      </c>
      <c r="AK46" s="14">
        <f t="shared" si="71"/>
        <v>7.4980956597919682E-4</v>
      </c>
      <c r="AL46" s="17">
        <v>527379.43000000005</v>
      </c>
      <c r="AM46" s="14">
        <f t="shared" si="72"/>
        <v>4.1770878461281312E-4</v>
      </c>
      <c r="AN46" s="17">
        <v>16790</v>
      </c>
      <c r="AO46" s="14">
        <f t="shared" si="73"/>
        <v>1.3819959350928507E-5</v>
      </c>
    </row>
    <row r="47" spans="1:41" ht="21" x14ac:dyDescent="0.15">
      <c r="A47" s="6" t="s">
        <v>223</v>
      </c>
      <c r="B47" s="6" t="s">
        <v>46</v>
      </c>
      <c r="C47" s="57" t="s">
        <v>237</v>
      </c>
      <c r="D47" s="60">
        <v>65842.820000000007</v>
      </c>
      <c r="E47" s="9">
        <f t="shared" si="57"/>
        <v>7.2566025219175878E-5</v>
      </c>
      <c r="F47" s="58">
        <v>7775</v>
      </c>
      <c r="G47" s="9">
        <f t="shared" si="58"/>
        <v>8.9374521822261899E-6</v>
      </c>
      <c r="H47" s="8">
        <v>0</v>
      </c>
      <c r="I47" s="9">
        <f t="shared" si="59"/>
        <v>0</v>
      </c>
      <c r="J47" s="8">
        <v>13008.58</v>
      </c>
      <c r="K47" s="10">
        <f t="shared" si="60"/>
        <v>1.5047269413696771E-5</v>
      </c>
      <c r="L47" s="11">
        <v>20561.52</v>
      </c>
      <c r="M47" s="12">
        <f t="shared" si="61"/>
        <v>2.4639535198524935E-5</v>
      </c>
      <c r="N47" s="11">
        <v>10092.31</v>
      </c>
      <c r="O47" s="9">
        <f t="shared" si="62"/>
        <v>1.1404908543941641E-5</v>
      </c>
      <c r="P47" s="13"/>
      <c r="Q47" s="14"/>
      <c r="R47" s="15"/>
      <c r="S47" s="9"/>
      <c r="T47" s="15"/>
      <c r="U47" s="16"/>
      <c r="V47" s="15"/>
      <c r="W47" s="16"/>
      <c r="X47" s="15"/>
      <c r="Y47" s="16"/>
      <c r="Z47" s="17"/>
      <c r="AA47" s="9"/>
      <c r="AB47" s="17"/>
      <c r="AC47" s="14"/>
      <c r="AD47" s="17"/>
      <c r="AE47" s="14"/>
      <c r="AF47" s="17"/>
      <c r="AH47" s="17"/>
      <c r="AJ47" s="17"/>
      <c r="AL47" s="17"/>
      <c r="AN47" s="17"/>
    </row>
    <row r="48" spans="1:41" x14ac:dyDescent="0.15">
      <c r="A48" s="6" t="s">
        <v>64</v>
      </c>
      <c r="B48" s="6" t="s">
        <v>46</v>
      </c>
      <c r="C48" s="7" t="s">
        <v>65</v>
      </c>
      <c r="D48" s="60">
        <v>1056225.44</v>
      </c>
      <c r="E48" s="9">
        <f t="shared" si="57"/>
        <v>1.1640765373684653E-3</v>
      </c>
      <c r="F48" s="58">
        <v>1348924.99</v>
      </c>
      <c r="G48" s="9">
        <f t="shared" si="58"/>
        <v>1.5506048354385776E-3</v>
      </c>
      <c r="H48" s="8">
        <v>870724.92</v>
      </c>
      <c r="I48" s="9">
        <f t="shared" si="59"/>
        <v>1.0100672410113115E-3</v>
      </c>
      <c r="J48" s="8">
        <v>766535.76</v>
      </c>
      <c r="K48" s="10">
        <f t="shared" si="60"/>
        <v>8.8666634605412799E-4</v>
      </c>
      <c r="L48" s="11">
        <v>991669.21</v>
      </c>
      <c r="M48" s="12">
        <f t="shared" si="61"/>
        <v>1.1883493246164882E-3</v>
      </c>
      <c r="N48" s="11">
        <v>1185608.67</v>
      </c>
      <c r="O48" s="9">
        <f t="shared" si="62"/>
        <v>1.3398080766696906E-3</v>
      </c>
      <c r="P48" s="13">
        <v>903837.18</v>
      </c>
      <c r="Q48" s="14">
        <f>P48/$P$118</f>
        <v>8.8648989379030388E-4</v>
      </c>
      <c r="R48" s="15">
        <v>583795.36</v>
      </c>
      <c r="S48" s="9">
        <f>R48/$R$118</f>
        <v>5.4447207872765314E-4</v>
      </c>
      <c r="T48" s="15">
        <v>845687.48</v>
      </c>
      <c r="U48" s="16">
        <f>T48/$T$118</f>
        <v>7.7811877863126467E-4</v>
      </c>
      <c r="V48" s="15">
        <v>1034861.18</v>
      </c>
      <c r="W48" s="16">
        <f>V48/$V$118</f>
        <v>9.7989649984262764E-4</v>
      </c>
      <c r="X48" s="15">
        <v>818455.96</v>
      </c>
      <c r="Y48" s="16">
        <f>X48/$X$118</f>
        <v>7.3736399092168617E-4</v>
      </c>
      <c r="Z48" s="17">
        <v>953654.99</v>
      </c>
      <c r="AA48" s="9">
        <f>Z48/$Z$118</f>
        <v>8.1015494319042832E-4</v>
      </c>
      <c r="AB48" s="17">
        <v>1000187.28</v>
      </c>
      <c r="AC48" s="14">
        <f>AB48/$AB$118</f>
        <v>8.1961230738116604E-4</v>
      </c>
      <c r="AD48" s="17">
        <v>743312.22</v>
      </c>
      <c r="AE48" s="14">
        <f>AD48/$AD$118</f>
        <v>6.0940323729531567E-4</v>
      </c>
      <c r="AF48" s="17">
        <v>1164955.04</v>
      </c>
      <c r="AG48" s="14">
        <f>AF48/$AF$118</f>
        <v>8.9537717348807595E-4</v>
      </c>
      <c r="AH48" s="17">
        <v>732384.62</v>
      </c>
      <c r="AI48" s="14">
        <f>AH48/$AH$118</f>
        <v>5.3344664387038802E-4</v>
      </c>
      <c r="AJ48" s="17">
        <v>677610.26</v>
      </c>
      <c r="AK48" s="14">
        <f>AJ48/$AJ$118</f>
        <v>5.1482422169022238E-4</v>
      </c>
      <c r="AL48" s="17">
        <v>662139.02</v>
      </c>
      <c r="AM48" s="14">
        <f>AL48/$AL$118</f>
        <v>5.244445830754512E-4</v>
      </c>
      <c r="AN48" s="17">
        <v>585290.43999999994</v>
      </c>
      <c r="AO48" s="14">
        <f>AN48/$AN$118</f>
        <v>4.8175640793847885E-4</v>
      </c>
    </row>
    <row r="49" spans="1:41" x14ac:dyDescent="0.15">
      <c r="A49" s="6" t="s">
        <v>66</v>
      </c>
      <c r="B49" s="6" t="s">
        <v>46</v>
      </c>
      <c r="C49" s="7" t="s">
        <v>67</v>
      </c>
      <c r="D49" s="60">
        <v>392363.72</v>
      </c>
      <c r="E49" s="9">
        <f t="shared" si="57"/>
        <v>4.3242794887293193E-4</v>
      </c>
      <c r="F49" s="58">
        <v>461844.8</v>
      </c>
      <c r="G49" s="9">
        <f t="shared" si="58"/>
        <v>5.3089592483727564E-4</v>
      </c>
      <c r="H49" s="8">
        <v>442756.41</v>
      </c>
      <c r="I49" s="9">
        <f t="shared" si="59"/>
        <v>5.1361082612494087E-4</v>
      </c>
      <c r="J49" s="8">
        <v>0</v>
      </c>
      <c r="K49" s="10">
        <f t="shared" si="60"/>
        <v>0</v>
      </c>
      <c r="L49" s="11">
        <v>0</v>
      </c>
      <c r="M49" s="12">
        <f t="shared" si="61"/>
        <v>0</v>
      </c>
      <c r="N49" s="11">
        <v>0</v>
      </c>
      <c r="O49" s="9">
        <f t="shared" si="62"/>
        <v>0</v>
      </c>
      <c r="P49" s="13">
        <v>0</v>
      </c>
      <c r="Q49" s="14">
        <f>P49/$P$118</f>
        <v>0</v>
      </c>
      <c r="R49" s="15">
        <v>0</v>
      </c>
      <c r="S49" s="9">
        <f>R49/$R$118</f>
        <v>0</v>
      </c>
      <c r="T49" s="15">
        <v>145644.5</v>
      </c>
      <c r="U49" s="16">
        <f>T49/$T$118</f>
        <v>1.3400780209535704E-4</v>
      </c>
      <c r="V49" s="15">
        <v>0</v>
      </c>
      <c r="W49" s="16">
        <f>V49/$V$118</f>
        <v>0</v>
      </c>
      <c r="X49" s="15">
        <v>21362.53</v>
      </c>
      <c r="Y49" s="16">
        <f>X49/$X$118</f>
        <v>1.9245947426400617E-5</v>
      </c>
      <c r="Z49" s="17">
        <v>61961.08</v>
      </c>
      <c r="AA49" s="9">
        <f>Z49/$Z$118</f>
        <v>5.2637563661694452E-5</v>
      </c>
      <c r="AB49" s="17">
        <v>202467.29</v>
      </c>
      <c r="AC49" s="14">
        <f>AB49/$AB$118</f>
        <v>1.6591361042515127E-4</v>
      </c>
      <c r="AD49" s="17">
        <v>182127.62</v>
      </c>
      <c r="AE49" s="14">
        <f>AD49/$AD$118</f>
        <v>1.4931701409253177E-4</v>
      </c>
      <c r="AF49" s="17">
        <v>87899.38</v>
      </c>
      <c r="AG49" s="14">
        <f>AF49/$AF$118</f>
        <v>6.7558914905208972E-5</v>
      </c>
      <c r="AH49" s="17">
        <v>301480</v>
      </c>
      <c r="AI49" s="14">
        <f>AH49/$AH$118</f>
        <v>2.1958884690129697E-4</v>
      </c>
      <c r="AJ49" s="17">
        <v>0</v>
      </c>
      <c r="AK49" s="14">
        <f>AJ49/$AJ$118</f>
        <v>0</v>
      </c>
      <c r="AL49" s="17">
        <v>70230</v>
      </c>
      <c r="AM49" s="14">
        <f>AL49/$AL$118</f>
        <v>5.562539279045802E-5</v>
      </c>
      <c r="AN49" s="17">
        <v>0</v>
      </c>
      <c r="AO49" s="14">
        <f>AN49/$AN$118</f>
        <v>0</v>
      </c>
    </row>
    <row r="50" spans="1:41" s="30" customFormat="1" x14ac:dyDescent="0.15">
      <c r="A50" s="18"/>
      <c r="B50" s="18"/>
      <c r="C50" s="19" t="s">
        <v>182</v>
      </c>
      <c r="D50" s="26">
        <f>SUM(D35:D49)</f>
        <v>126706709.31</v>
      </c>
      <c r="E50" s="21">
        <f t="shared" si="57"/>
        <v>0.13964472152359583</v>
      </c>
      <c r="F50" s="20">
        <f>SUM(F35:F49)</f>
        <v>129287420.18999998</v>
      </c>
      <c r="G50" s="21">
        <f t="shared" si="58"/>
        <v>0.14861738079890799</v>
      </c>
      <c r="H50" s="20">
        <f>SUM(H35:H49)</f>
        <v>138326135.80999997</v>
      </c>
      <c r="I50" s="21">
        <f t="shared" si="59"/>
        <v>0.16046250101279133</v>
      </c>
      <c r="J50" s="20">
        <f>SUM(J35:J49)</f>
        <v>143724301.24000001</v>
      </c>
      <c r="K50" s="22">
        <f t="shared" si="60"/>
        <v>0.16624860530923383</v>
      </c>
      <c r="L50" s="23">
        <f>SUM(L35:L49)</f>
        <v>145189049.69</v>
      </c>
      <c r="M50" s="24">
        <f t="shared" si="61"/>
        <v>0.17398473946853837</v>
      </c>
      <c r="N50" s="26">
        <f>SUM(N35:N49)</f>
        <v>143826178.84</v>
      </c>
      <c r="O50" s="21">
        <f t="shared" si="62"/>
        <v>0.16253210770327056</v>
      </c>
      <c r="P50" s="26">
        <f>SUM(P35:P49)</f>
        <v>159727944.48999998</v>
      </c>
      <c r="Q50" s="25">
        <f>P50/$P$118</f>
        <v>0.15666229679363669</v>
      </c>
      <c r="R50" s="20">
        <f>SUM(R35:R49)</f>
        <v>169550589.05000004</v>
      </c>
      <c r="S50" s="21">
        <f>R50/$R$118</f>
        <v>0.15813000238568459</v>
      </c>
      <c r="T50" s="26">
        <f>SUM(T35:T49)</f>
        <v>176079435.97</v>
      </c>
      <c r="U50" s="27">
        <f>T50/$T$118</f>
        <v>0.16201104887949666</v>
      </c>
      <c r="V50" s="20">
        <f>SUM(V35:V49)</f>
        <v>169908893.47000003</v>
      </c>
      <c r="W50" s="27">
        <f>V50/$V$118</f>
        <v>0.16088450627106035</v>
      </c>
      <c r="X50" s="20">
        <f>SUM(X35:X49)</f>
        <v>179420278.15000001</v>
      </c>
      <c r="Y50" s="27">
        <f>X50/$X$118</f>
        <v>0.16164345892106768</v>
      </c>
      <c r="Z50" s="29">
        <f>SUM(Z35:Z49)</f>
        <v>197409795.30000004</v>
      </c>
      <c r="AA50" s="21">
        <f>Z50/$Z$118</f>
        <v>0.16770480223304407</v>
      </c>
      <c r="AB50" s="29">
        <f>SUM(AB35:AB49)</f>
        <v>207000514.13000003</v>
      </c>
      <c r="AC50" s="25">
        <f>AB50/$AB$118</f>
        <v>0.16962840100823615</v>
      </c>
      <c r="AD50" s="29">
        <f>SUM(AD35:AD49)</f>
        <v>206460848.89000002</v>
      </c>
      <c r="AE50" s="25">
        <f>AD50/$AD$118</f>
        <v>0.16926656969033146</v>
      </c>
      <c r="AF50" s="29">
        <f>SUM(AF35:AF49)</f>
        <v>228425349.69999999</v>
      </c>
      <c r="AG50" s="25">
        <f>AF50/$AF$118</f>
        <v>0.17556629822161318</v>
      </c>
      <c r="AH50" s="29">
        <f>SUM(AH35:AH49)</f>
        <v>225087057.41999996</v>
      </c>
      <c r="AI50" s="25">
        <f>AH50/$AH$118</f>
        <v>0.16394655496637858</v>
      </c>
      <c r="AJ50" s="29">
        <f>SUM(AJ35:AJ49)</f>
        <v>195838995.93000001</v>
      </c>
      <c r="AK50" s="25">
        <f>AJ50/$AJ$118</f>
        <v>0.14879151720084177</v>
      </c>
      <c r="AL50" s="29">
        <f>SUM(AL35:AL49)</f>
        <v>190987044.24000001</v>
      </c>
      <c r="AM50" s="25">
        <f>AL50/$AL$118</f>
        <v>0.15127053045334735</v>
      </c>
      <c r="AN50" s="29">
        <f>SUM(AN35:AN49)</f>
        <v>183572950.97</v>
      </c>
      <c r="AO50" s="25">
        <f>AN50/$AN$118</f>
        <v>0.15110010246190542</v>
      </c>
    </row>
    <row r="51" spans="1:41" x14ac:dyDescent="0.15">
      <c r="A51" s="6"/>
      <c r="B51" s="6"/>
      <c r="C51" s="7"/>
      <c r="E51" s="9"/>
      <c r="F51" s="31"/>
      <c r="G51" s="9"/>
      <c r="H51" s="31"/>
      <c r="I51" s="9"/>
      <c r="J51" s="31"/>
      <c r="K51" s="10"/>
      <c r="M51" s="12"/>
      <c r="N51" s="31"/>
      <c r="O51" s="9"/>
      <c r="P51" s="31"/>
      <c r="Q51" s="14"/>
      <c r="R51" s="31"/>
      <c r="S51" s="9"/>
      <c r="U51" s="16"/>
      <c r="V51" s="31"/>
      <c r="W51" s="16"/>
      <c r="X51" s="31"/>
      <c r="Y51" s="16"/>
      <c r="Z51" s="7"/>
      <c r="AA51" s="9"/>
      <c r="AC51" s="14"/>
      <c r="AD51" s="7"/>
      <c r="AE51" s="14"/>
      <c r="AF51" s="17"/>
      <c r="AH51" s="17"/>
      <c r="AJ51" s="17"/>
      <c r="AL51" s="17"/>
      <c r="AN51" s="17"/>
    </row>
    <row r="52" spans="1:41" x14ac:dyDescent="0.15">
      <c r="A52" s="6" t="s">
        <v>70</v>
      </c>
      <c r="B52" s="6" t="s">
        <v>68</v>
      </c>
      <c r="C52" s="7" t="s">
        <v>71</v>
      </c>
      <c r="D52" s="60">
        <v>9966496.4399999995</v>
      </c>
      <c r="E52" s="9">
        <f t="shared" ref="E52:E76" si="74">D52/$D$118</f>
        <v>1.0984174614815503E-2</v>
      </c>
      <c r="F52" s="58">
        <v>10350641.699999999</v>
      </c>
      <c r="G52" s="9">
        <f t="shared" ref="G52:G76" si="75">F52/$F$118</f>
        <v>1.189818202560854E-2</v>
      </c>
      <c r="H52" s="8">
        <v>7722542.4500000002</v>
      </c>
      <c r="I52" s="9">
        <f t="shared" ref="I52:I76" si="76">H52/$H$118</f>
        <v>8.9583827990868045E-3</v>
      </c>
      <c r="J52" s="8">
        <v>9309299.7799999993</v>
      </c>
      <c r="K52" s="10">
        <f t="shared" ref="K52:K76" si="77">J52/$J$118</f>
        <v>1.0768242332562667E-2</v>
      </c>
      <c r="L52" s="11">
        <v>7166649.4500000002</v>
      </c>
      <c r="M52" s="12">
        <f t="shared" ref="M52:M76" si="78">L52/$L$118</f>
        <v>8.5880280922210218E-3</v>
      </c>
      <c r="N52" s="11">
        <v>8158083.1900000004</v>
      </c>
      <c r="O52" s="9">
        <f t="shared" ref="O52:O76" si="79">N52/$N$118</f>
        <v>9.2191175930800475E-3</v>
      </c>
      <c r="P52" s="13">
        <v>12843598.17</v>
      </c>
      <c r="Q52" s="14">
        <f t="shared" ref="Q52:Q76" si="80">P52/$P$118</f>
        <v>1.2597091854097705E-2</v>
      </c>
      <c r="R52" s="15">
        <v>12589675.74</v>
      </c>
      <c r="S52" s="9">
        <f t="shared" ref="S52:S76" si="81">R52/$R$118</f>
        <v>1.1741660503545122E-2</v>
      </c>
      <c r="T52" s="15">
        <v>11865144.710000001</v>
      </c>
      <c r="U52" s="16">
        <f t="shared" ref="U52:U76" si="82">T52/$T$118</f>
        <v>1.0917143895790453E-2</v>
      </c>
      <c r="V52" s="15">
        <v>14441085.67</v>
      </c>
      <c r="W52" s="16">
        <f t="shared" ref="W52:W76" si="83">V52/$V$118</f>
        <v>1.3674074915014715E-2</v>
      </c>
      <c r="X52" s="15">
        <v>18250841.890000001</v>
      </c>
      <c r="Y52" s="16">
        <f t="shared" ref="Y52:Y76" si="84">X52/$X$118</f>
        <v>1.6442562912842726E-2</v>
      </c>
      <c r="Z52" s="17">
        <v>13506595.23</v>
      </c>
      <c r="AA52" s="9">
        <f t="shared" ref="AA52:AA76" si="85">Z52/$Z$118</f>
        <v>1.1474207135702987E-2</v>
      </c>
      <c r="AB52" s="17">
        <v>14893741.050000001</v>
      </c>
      <c r="AC52" s="14">
        <f t="shared" ref="AC52:AC76" si="86">AB52/$AB$118</f>
        <v>1.2204807751132458E-2</v>
      </c>
      <c r="AD52" s="17">
        <v>18463073.760000002</v>
      </c>
      <c r="AE52" s="14">
        <f t="shared" ref="AE52:AE76" si="87">AD52/$AD$118</f>
        <v>1.5136919072534819E-2</v>
      </c>
      <c r="AF52" s="17">
        <v>17899253.120000001</v>
      </c>
      <c r="AG52" s="14">
        <f t="shared" ref="AG52:AG76" si="88">AF52/$AF$118</f>
        <v>1.3757254242303828E-2</v>
      </c>
      <c r="AH52" s="17">
        <v>22390514.920000002</v>
      </c>
      <c r="AI52" s="14">
        <f t="shared" ref="AI52:AI76" si="89">AH52/$AH$118</f>
        <v>1.6308568902776589E-2</v>
      </c>
      <c r="AJ52" s="17">
        <v>21118382.48</v>
      </c>
      <c r="AK52" s="14">
        <f t="shared" ref="AK52:AK76" si="90">AJ52/$AJ$118</f>
        <v>1.6044997346442817E-2</v>
      </c>
      <c r="AL52" s="17">
        <v>17259678.039999999</v>
      </c>
      <c r="AM52" s="14">
        <f t="shared" ref="AM52:AM76" si="91">AL52/$AL$118</f>
        <v>1.3670459496110531E-2</v>
      </c>
      <c r="AN52" s="17">
        <v>10696684.060000001</v>
      </c>
      <c r="AO52" s="14">
        <f t="shared" ref="AO52:AO76" si="92">AN52/$AN$118</f>
        <v>8.8045109528841533E-3</v>
      </c>
    </row>
    <row r="53" spans="1:41" x14ac:dyDescent="0.15">
      <c r="A53" s="6" t="s">
        <v>72</v>
      </c>
      <c r="B53" s="6" t="s">
        <v>68</v>
      </c>
      <c r="C53" s="7" t="s">
        <v>73</v>
      </c>
      <c r="D53" s="60">
        <v>1453712.56</v>
      </c>
      <c r="E53" s="9">
        <f t="shared" si="74"/>
        <v>1.602151036216139E-3</v>
      </c>
      <c r="F53" s="58">
        <v>1969588.83</v>
      </c>
      <c r="G53" s="9">
        <f t="shared" si="75"/>
        <v>2.2640650786844795E-3</v>
      </c>
      <c r="H53" s="8">
        <v>1364915.13</v>
      </c>
      <c r="I53" s="9">
        <f t="shared" si="76"/>
        <v>1.5833428306768749E-3</v>
      </c>
      <c r="J53" s="8">
        <v>1647933.24</v>
      </c>
      <c r="K53" s="10">
        <f t="shared" si="77"/>
        <v>1.9061954062677263E-3</v>
      </c>
      <c r="L53" s="11">
        <v>1357915.4</v>
      </c>
      <c r="M53" s="12">
        <f t="shared" si="78"/>
        <v>1.6272339931541571E-3</v>
      </c>
      <c r="N53" s="11">
        <v>1365082.43</v>
      </c>
      <c r="O53" s="9">
        <f t="shared" si="79"/>
        <v>1.5426240641727828E-3</v>
      </c>
      <c r="P53" s="13">
        <v>1549870.83</v>
      </c>
      <c r="Q53" s="14">
        <f t="shared" si="80"/>
        <v>1.5201242633937565E-3</v>
      </c>
      <c r="R53" s="15">
        <v>2059272.95</v>
      </c>
      <c r="S53" s="9">
        <f t="shared" si="81"/>
        <v>1.9205644658671602E-3</v>
      </c>
      <c r="T53" s="15">
        <v>3455567.45</v>
      </c>
      <c r="U53" s="16">
        <f t="shared" si="82"/>
        <v>3.179474672691091E-3</v>
      </c>
      <c r="V53" s="15">
        <v>1313654.6100000001</v>
      </c>
      <c r="W53" s="16">
        <f t="shared" si="83"/>
        <v>1.2438823479117578E-3</v>
      </c>
      <c r="X53" s="15">
        <v>3356000.04</v>
      </c>
      <c r="Y53" s="16">
        <f t="shared" si="84"/>
        <v>3.0234902107961173E-3</v>
      </c>
      <c r="Z53" s="17">
        <v>1296166.5</v>
      </c>
      <c r="AA53" s="9">
        <f t="shared" si="85"/>
        <v>1.1011274603332556E-3</v>
      </c>
      <c r="AB53" s="17">
        <v>2666929.65</v>
      </c>
      <c r="AC53" s="14">
        <f t="shared" si="86"/>
        <v>2.185439075029774E-3</v>
      </c>
      <c r="AD53" s="17">
        <v>3781995.17</v>
      </c>
      <c r="AE53" s="14">
        <f t="shared" si="87"/>
        <v>3.1006621955350713E-3</v>
      </c>
      <c r="AF53" s="17">
        <v>4650047.0199999996</v>
      </c>
      <c r="AG53" s="14">
        <f t="shared" si="88"/>
        <v>3.5739971195405534E-3</v>
      </c>
      <c r="AH53" s="17">
        <v>2600776.11</v>
      </c>
      <c r="AI53" s="14">
        <f t="shared" si="89"/>
        <v>1.8943260814758547E-3</v>
      </c>
      <c r="AJ53" s="17">
        <v>4506423.4400000004</v>
      </c>
      <c r="AK53" s="14">
        <f t="shared" si="90"/>
        <v>3.4238205603683959E-3</v>
      </c>
      <c r="AL53" s="17">
        <v>3957443.07</v>
      </c>
      <c r="AM53" s="14">
        <f t="shared" si="91"/>
        <v>3.134477078379981E-3</v>
      </c>
      <c r="AN53" s="17">
        <v>2795164.31</v>
      </c>
      <c r="AO53" s="14">
        <f t="shared" si="92"/>
        <v>2.3007181145542665E-3</v>
      </c>
    </row>
    <row r="54" spans="1:41" x14ac:dyDescent="0.15">
      <c r="A54" s="6" t="s">
        <v>74</v>
      </c>
      <c r="B54" s="6" t="s">
        <v>68</v>
      </c>
      <c r="C54" s="7" t="s">
        <v>75</v>
      </c>
      <c r="D54" s="60">
        <v>6029638.2000000002</v>
      </c>
      <c r="E54" s="9">
        <f t="shared" si="74"/>
        <v>6.6453240867220794E-3</v>
      </c>
      <c r="F54" s="58">
        <v>1500399.58</v>
      </c>
      <c r="G54" s="9">
        <f t="shared" si="75"/>
        <v>1.7247266238562392E-3</v>
      </c>
      <c r="H54" s="8">
        <v>3507362.06</v>
      </c>
      <c r="I54" s="9">
        <f t="shared" si="76"/>
        <v>4.0686460646744216E-3</v>
      </c>
      <c r="J54" s="8">
        <v>2742130.49</v>
      </c>
      <c r="K54" s="10">
        <f t="shared" si="77"/>
        <v>3.1718739670696062E-3</v>
      </c>
      <c r="L54" s="11">
        <v>1842157.66</v>
      </c>
      <c r="M54" s="12">
        <f t="shared" si="78"/>
        <v>2.2075171730884841E-3</v>
      </c>
      <c r="N54" s="11">
        <v>3701838.25</v>
      </c>
      <c r="O54" s="9">
        <f t="shared" si="79"/>
        <v>4.1832966571295352E-3</v>
      </c>
      <c r="P54" s="13">
        <v>2720612.94</v>
      </c>
      <c r="Q54" s="14">
        <f t="shared" si="80"/>
        <v>2.6683963988128109E-3</v>
      </c>
      <c r="R54" s="15">
        <v>2525663.08</v>
      </c>
      <c r="S54" s="9">
        <f t="shared" si="81"/>
        <v>2.3555394947525569E-3</v>
      </c>
      <c r="T54" s="15">
        <v>2657032.12</v>
      </c>
      <c r="U54" s="16">
        <f t="shared" si="82"/>
        <v>2.4447406836369859E-3</v>
      </c>
      <c r="V54" s="15">
        <v>2511025.1800000002</v>
      </c>
      <c r="W54" s="16">
        <f t="shared" si="83"/>
        <v>2.3776568610861452E-3</v>
      </c>
      <c r="X54" s="15">
        <v>3459497.32</v>
      </c>
      <c r="Y54" s="16">
        <f t="shared" si="84"/>
        <v>3.1167330621651012E-3</v>
      </c>
      <c r="Z54" s="17">
        <v>802126.96</v>
      </c>
      <c r="AA54" s="9">
        <f t="shared" si="85"/>
        <v>6.814279047712118E-4</v>
      </c>
      <c r="AB54" s="17">
        <v>3117560.18</v>
      </c>
      <c r="AC54" s="14">
        <f t="shared" si="86"/>
        <v>2.5547122460200088E-3</v>
      </c>
      <c r="AD54" s="17">
        <v>1635274.52</v>
      </c>
      <c r="AE54" s="14">
        <f t="shared" si="87"/>
        <v>1.34067698544569E-3</v>
      </c>
      <c r="AF54" s="17">
        <v>3855796.2</v>
      </c>
      <c r="AG54" s="14">
        <f t="shared" si="88"/>
        <v>2.9635408960521463E-3</v>
      </c>
      <c r="AH54" s="17">
        <v>3221104.63</v>
      </c>
      <c r="AI54" s="14">
        <f t="shared" si="89"/>
        <v>2.3461544760850763E-3</v>
      </c>
      <c r="AJ54" s="17">
        <v>1913946.02</v>
      </c>
      <c r="AK54" s="14">
        <f t="shared" si="90"/>
        <v>1.4541482446024337E-3</v>
      </c>
      <c r="AL54" s="17">
        <v>3083542.32</v>
      </c>
      <c r="AM54" s="14">
        <f t="shared" si="91"/>
        <v>2.4423074574398433E-3</v>
      </c>
      <c r="AN54" s="17">
        <v>2872311.18</v>
      </c>
      <c r="AO54" s="14">
        <f t="shared" si="92"/>
        <v>2.3642182102928825E-3</v>
      </c>
    </row>
    <row r="55" spans="1:41" x14ac:dyDescent="0.15">
      <c r="A55" s="6" t="s">
        <v>76</v>
      </c>
      <c r="B55" s="6" t="s">
        <v>68</v>
      </c>
      <c r="C55" s="7" t="s">
        <v>77</v>
      </c>
      <c r="D55" s="60">
        <v>4035254.62</v>
      </c>
      <c r="E55" s="9">
        <f t="shared" si="74"/>
        <v>4.4472941547873557E-3</v>
      </c>
      <c r="F55" s="58">
        <v>991128.06</v>
      </c>
      <c r="G55" s="9">
        <f t="shared" si="75"/>
        <v>1.1393131373263808E-3</v>
      </c>
      <c r="H55" s="8">
        <v>1511928.98</v>
      </c>
      <c r="I55" s="9">
        <f t="shared" si="76"/>
        <v>1.7538833428973717E-3</v>
      </c>
      <c r="J55" s="8">
        <v>3077183.71</v>
      </c>
      <c r="K55" s="10">
        <f t="shared" si="77"/>
        <v>3.5594363350810736E-3</v>
      </c>
      <c r="L55" s="11">
        <v>527834.86</v>
      </c>
      <c r="M55" s="12">
        <f t="shared" si="78"/>
        <v>6.3252160404379061E-4</v>
      </c>
      <c r="N55" s="11">
        <v>1610024.54</v>
      </c>
      <c r="O55" s="9">
        <f t="shared" si="79"/>
        <v>1.8194231679567623E-3</v>
      </c>
      <c r="P55" s="13">
        <v>1744132.8</v>
      </c>
      <c r="Q55" s="14">
        <f t="shared" si="80"/>
        <v>1.7106577764683074E-3</v>
      </c>
      <c r="R55" s="15">
        <v>1720712.55</v>
      </c>
      <c r="S55" s="9">
        <f t="shared" si="81"/>
        <v>1.6048088134706328E-3</v>
      </c>
      <c r="T55" s="15">
        <v>1083929.97</v>
      </c>
      <c r="U55" s="16">
        <f t="shared" si="82"/>
        <v>9.9732618056285198E-4</v>
      </c>
      <c r="V55" s="15">
        <v>507476.96</v>
      </c>
      <c r="W55" s="16">
        <f t="shared" si="83"/>
        <v>4.8052328801702387E-4</v>
      </c>
      <c r="X55" s="15">
        <v>1484210.59</v>
      </c>
      <c r="Y55" s="16">
        <f t="shared" si="84"/>
        <v>1.3371561788255908E-3</v>
      </c>
      <c r="Z55" s="17">
        <v>3361041.69</v>
      </c>
      <c r="AA55" s="9">
        <f t="shared" si="85"/>
        <v>2.8552931279923477E-3</v>
      </c>
      <c r="AB55" s="17">
        <v>2440704.67</v>
      </c>
      <c r="AC55" s="14">
        <f t="shared" si="86"/>
        <v>2.0000570155368175E-3</v>
      </c>
      <c r="AD55" s="17">
        <v>2900654.4</v>
      </c>
      <c r="AE55" s="14">
        <f t="shared" si="87"/>
        <v>2.3780964903750697E-3</v>
      </c>
      <c r="AF55" s="17">
        <v>3103243.98</v>
      </c>
      <c r="AG55" s="14">
        <f t="shared" si="88"/>
        <v>2.3851339562909546E-3</v>
      </c>
      <c r="AH55" s="17">
        <v>3355795.46</v>
      </c>
      <c r="AI55" s="14">
        <f t="shared" si="89"/>
        <v>2.4442591730728653E-3</v>
      </c>
      <c r="AJ55" s="17">
        <v>4735755.51</v>
      </c>
      <c r="AK55" s="14">
        <f t="shared" si="90"/>
        <v>3.5980589263080692E-3</v>
      </c>
      <c r="AL55" s="17">
        <v>2066199.94</v>
      </c>
      <c r="AM55" s="14">
        <f t="shared" si="91"/>
        <v>1.6365254627099643E-3</v>
      </c>
      <c r="AN55" s="17">
        <v>1215845.99</v>
      </c>
      <c r="AO55" s="14">
        <f t="shared" si="92"/>
        <v>1.0007708254192631E-3</v>
      </c>
    </row>
    <row r="56" spans="1:41" x14ac:dyDescent="0.15">
      <c r="A56" s="6" t="s">
        <v>78</v>
      </c>
      <c r="B56" s="6" t="s">
        <v>68</v>
      </c>
      <c r="C56" s="7" t="s">
        <v>79</v>
      </c>
      <c r="D56" s="60">
        <v>9414926.0500000007</v>
      </c>
      <c r="E56" s="9">
        <f t="shared" si="74"/>
        <v>1.0376283415275592E-2</v>
      </c>
      <c r="F56" s="58">
        <v>7249305.9900000002</v>
      </c>
      <c r="G56" s="9">
        <f t="shared" si="75"/>
        <v>8.3331608540129758E-3</v>
      </c>
      <c r="H56" s="8">
        <v>10027645.41</v>
      </c>
      <c r="I56" s="9">
        <f t="shared" si="76"/>
        <v>1.1632371947179877E-2</v>
      </c>
      <c r="J56" s="8">
        <v>8701196.3399999999</v>
      </c>
      <c r="K56" s="10">
        <f t="shared" si="77"/>
        <v>1.0064837634042477E-2</v>
      </c>
      <c r="L56" s="11">
        <v>12841401.73</v>
      </c>
      <c r="M56" s="12">
        <f t="shared" si="78"/>
        <v>1.5388267497963867E-2</v>
      </c>
      <c r="N56" s="11">
        <v>12427265.77</v>
      </c>
      <c r="O56" s="9">
        <f t="shared" si="79"/>
        <v>1.4043546973696459E-2</v>
      </c>
      <c r="P56" s="13">
        <v>19792405.989999998</v>
      </c>
      <c r="Q56" s="14">
        <f t="shared" si="80"/>
        <v>1.9412531672938785E-2</v>
      </c>
      <c r="R56" s="15">
        <v>17640683.600000001</v>
      </c>
      <c r="S56" s="9">
        <f t="shared" si="81"/>
        <v>1.6452442633098044E-2</v>
      </c>
      <c r="T56" s="15">
        <v>20185696.66</v>
      </c>
      <c r="U56" s="16">
        <f t="shared" si="82"/>
        <v>1.8572900749222868E-2</v>
      </c>
      <c r="V56" s="15">
        <v>23597811.66</v>
      </c>
      <c r="W56" s="16">
        <f t="shared" si="83"/>
        <v>2.2344458847687713E-2</v>
      </c>
      <c r="X56" s="15">
        <v>14421859.66</v>
      </c>
      <c r="Y56" s="16">
        <f t="shared" si="84"/>
        <v>1.2992953213279885E-2</v>
      </c>
      <c r="Z56" s="17">
        <v>16953130.219999999</v>
      </c>
      <c r="AA56" s="9">
        <f t="shared" si="85"/>
        <v>1.4402129065862732E-2</v>
      </c>
      <c r="AB56" s="17">
        <v>21686374.030000001</v>
      </c>
      <c r="AC56" s="14">
        <f t="shared" si="86"/>
        <v>1.7771090887557874E-2</v>
      </c>
      <c r="AD56" s="17">
        <v>20803013.109999999</v>
      </c>
      <c r="AE56" s="14">
        <f t="shared" si="87"/>
        <v>1.7055314299462065E-2</v>
      </c>
      <c r="AF56" s="17">
        <v>19274082.73</v>
      </c>
      <c r="AG56" s="14">
        <f t="shared" si="88"/>
        <v>1.4813939700507874E-2</v>
      </c>
      <c r="AH56" s="17">
        <v>21894198.43</v>
      </c>
      <c r="AI56" s="14">
        <f t="shared" si="89"/>
        <v>1.5947067092582881E-2</v>
      </c>
      <c r="AJ56" s="17">
        <v>18341802.68</v>
      </c>
      <c r="AK56" s="14">
        <f t="shared" si="90"/>
        <v>1.393545057763239E-2</v>
      </c>
      <c r="AL56" s="17">
        <v>19115348.199999999</v>
      </c>
      <c r="AM56" s="14">
        <f t="shared" si="91"/>
        <v>1.5140235682064284E-2</v>
      </c>
      <c r="AN56" s="17">
        <v>20360519.780000001</v>
      </c>
      <c r="AO56" s="14">
        <f t="shared" si="92"/>
        <v>1.6758877648801421E-2</v>
      </c>
    </row>
    <row r="57" spans="1:41" x14ac:dyDescent="0.15">
      <c r="A57" s="6" t="s">
        <v>80</v>
      </c>
      <c r="B57" s="6" t="s">
        <v>68</v>
      </c>
      <c r="C57" s="7" t="s">
        <v>81</v>
      </c>
      <c r="D57" s="60">
        <v>11940746.359999999</v>
      </c>
      <c r="E57" s="9">
        <f t="shared" si="74"/>
        <v>1.316001504029661E-2</v>
      </c>
      <c r="F57" s="58">
        <v>9935787.0399999991</v>
      </c>
      <c r="G57" s="9">
        <f t="shared" si="75"/>
        <v>1.142130180871803E-2</v>
      </c>
      <c r="H57" s="8">
        <v>10573344.5</v>
      </c>
      <c r="I57" s="9">
        <f t="shared" si="76"/>
        <v>1.2265399395456749E-2</v>
      </c>
      <c r="J57" s="8">
        <v>13161789.17</v>
      </c>
      <c r="K57" s="10">
        <f t="shared" si="77"/>
        <v>1.5224489345283374E-2</v>
      </c>
      <c r="L57" s="11">
        <v>12676287.140000001</v>
      </c>
      <c r="M57" s="12">
        <f t="shared" si="78"/>
        <v>1.5190405338352369E-2</v>
      </c>
      <c r="N57" s="11">
        <v>14645487.16</v>
      </c>
      <c r="O57" s="9">
        <f t="shared" si="79"/>
        <v>1.6550268634363353E-2</v>
      </c>
      <c r="P57" s="13">
        <v>17824211.079999998</v>
      </c>
      <c r="Q57" s="14">
        <f t="shared" si="80"/>
        <v>1.7482112195478787E-2</v>
      </c>
      <c r="R57" s="15">
        <v>18184602.190000001</v>
      </c>
      <c r="S57" s="9">
        <f t="shared" si="81"/>
        <v>1.6959723960849458E-2</v>
      </c>
      <c r="T57" s="15">
        <v>20494903.07</v>
      </c>
      <c r="U57" s="16">
        <f t="shared" si="82"/>
        <v>1.8857402198971369E-2</v>
      </c>
      <c r="V57" s="15">
        <v>16136276.560000001</v>
      </c>
      <c r="W57" s="16">
        <f t="shared" si="83"/>
        <v>1.5279228970243756E-2</v>
      </c>
      <c r="X57" s="15">
        <v>16312862.17</v>
      </c>
      <c r="Y57" s="16">
        <f t="shared" si="84"/>
        <v>1.4696596690464076E-2</v>
      </c>
      <c r="Z57" s="17">
        <v>12669739.23</v>
      </c>
      <c r="AA57" s="9">
        <f t="shared" si="85"/>
        <v>1.076327599996954E-2</v>
      </c>
      <c r="AB57" s="17">
        <v>8312622.8600000003</v>
      </c>
      <c r="AC57" s="14">
        <f t="shared" si="86"/>
        <v>6.8118522789792201E-3</v>
      </c>
      <c r="AD57" s="17">
        <v>9430393.7799999993</v>
      </c>
      <c r="AE57" s="14">
        <f t="shared" si="87"/>
        <v>7.7314920216185988E-3</v>
      </c>
      <c r="AF57" s="17">
        <v>7520199.29</v>
      </c>
      <c r="AG57" s="14">
        <f t="shared" si="88"/>
        <v>5.7799782422051542E-3</v>
      </c>
      <c r="AH57" s="17">
        <v>9109609.8800000008</v>
      </c>
      <c r="AI57" s="14">
        <f t="shared" si="89"/>
        <v>6.6351622969014947E-3</v>
      </c>
      <c r="AJ57" s="17">
        <v>8321331.7000000002</v>
      </c>
      <c r="AK57" s="14">
        <f t="shared" si="90"/>
        <v>6.3222524344284199E-3</v>
      </c>
      <c r="AL57" s="17">
        <v>8841044.4000000004</v>
      </c>
      <c r="AM57" s="14">
        <f t="shared" si="91"/>
        <v>7.0025141311103418E-3</v>
      </c>
      <c r="AN57" s="17">
        <v>4866301.1500000004</v>
      </c>
      <c r="AO57" s="14">
        <f t="shared" si="92"/>
        <v>4.0054844599390505E-3</v>
      </c>
    </row>
    <row r="58" spans="1:41" x14ac:dyDescent="0.15">
      <c r="A58" s="6" t="s">
        <v>82</v>
      </c>
      <c r="B58" s="6" t="s">
        <v>68</v>
      </c>
      <c r="C58" s="7" t="s">
        <v>83</v>
      </c>
      <c r="D58" s="60">
        <v>2830672.52</v>
      </c>
      <c r="E58" s="9">
        <f t="shared" si="74"/>
        <v>3.1197122704274835E-3</v>
      </c>
      <c r="F58" s="58">
        <v>1990929.81</v>
      </c>
      <c r="G58" s="9">
        <f t="shared" si="75"/>
        <v>2.2885967813560996E-3</v>
      </c>
      <c r="H58" s="8">
        <v>249688.43</v>
      </c>
      <c r="I58" s="9">
        <f t="shared" si="76"/>
        <v>2.8964613026413207E-4</v>
      </c>
      <c r="J58" s="8">
        <v>818508.44</v>
      </c>
      <c r="K58" s="10">
        <f t="shared" si="77"/>
        <v>9.4678412356034684E-4</v>
      </c>
      <c r="L58" s="11">
        <v>1561936.07</v>
      </c>
      <c r="M58" s="12">
        <f t="shared" si="78"/>
        <v>1.8717185682094861E-3</v>
      </c>
      <c r="N58" s="11">
        <v>2103410.67</v>
      </c>
      <c r="O58" s="9">
        <f t="shared" si="79"/>
        <v>2.3769787414081624E-3</v>
      </c>
      <c r="P58" s="13">
        <v>1552584.58</v>
      </c>
      <c r="Q58" s="14">
        <f t="shared" si="80"/>
        <v>1.5227859285725151E-3</v>
      </c>
      <c r="R58" s="15">
        <v>3446824.69</v>
      </c>
      <c r="S58" s="9">
        <f t="shared" si="81"/>
        <v>3.2146535114189649E-3</v>
      </c>
      <c r="T58" s="15">
        <v>3707575.99</v>
      </c>
      <c r="U58" s="16">
        <f t="shared" si="82"/>
        <v>3.4113482453605698E-3</v>
      </c>
      <c r="V58" s="15">
        <v>2441004.52</v>
      </c>
      <c r="W58" s="16">
        <f t="shared" si="83"/>
        <v>2.3113552150521612E-3</v>
      </c>
      <c r="X58" s="15">
        <v>1089168.51</v>
      </c>
      <c r="Y58" s="16">
        <f t="shared" si="84"/>
        <v>9.8125455561448474E-4</v>
      </c>
      <c r="Z58" s="17">
        <v>1943396.31</v>
      </c>
      <c r="AA58" s="9">
        <f t="shared" si="85"/>
        <v>1.6509661708208941E-3</v>
      </c>
      <c r="AB58" s="17">
        <v>2511475.91</v>
      </c>
      <c r="AC58" s="14">
        <f t="shared" si="86"/>
        <v>2.0580511337109923E-3</v>
      </c>
      <c r="AD58" s="17">
        <v>1368100.12</v>
      </c>
      <c r="AE58" s="14">
        <f t="shared" si="87"/>
        <v>1.1216345159401656E-3</v>
      </c>
      <c r="AF58" s="17">
        <v>2970283.79</v>
      </c>
      <c r="AG58" s="14">
        <f t="shared" si="88"/>
        <v>2.282941584035423E-3</v>
      </c>
      <c r="AH58" s="17">
        <v>2431975.41</v>
      </c>
      <c r="AI58" s="14">
        <f t="shared" si="89"/>
        <v>1.7713767943950147E-3</v>
      </c>
      <c r="AJ58" s="17">
        <v>1811657.96</v>
      </c>
      <c r="AK58" s="14">
        <f t="shared" si="90"/>
        <v>1.3764334076433492E-3</v>
      </c>
      <c r="AL58" s="17">
        <v>1903708.06</v>
      </c>
      <c r="AM58" s="14">
        <f t="shared" si="91"/>
        <v>1.5078244140091248E-3</v>
      </c>
      <c r="AN58" s="17">
        <v>1151184.57</v>
      </c>
      <c r="AO58" s="14">
        <f t="shared" si="92"/>
        <v>9.4754758563526584E-4</v>
      </c>
    </row>
    <row r="59" spans="1:41" x14ac:dyDescent="0.15">
      <c r="A59" s="6" t="s">
        <v>84</v>
      </c>
      <c r="B59" s="6" t="s">
        <v>68</v>
      </c>
      <c r="C59" s="7" t="s">
        <v>85</v>
      </c>
      <c r="D59" s="60">
        <v>304605.06</v>
      </c>
      <c r="E59" s="9">
        <f t="shared" si="74"/>
        <v>3.3570825893922194E-4</v>
      </c>
      <c r="F59" s="58">
        <v>578155.4</v>
      </c>
      <c r="G59" s="9">
        <f t="shared" si="75"/>
        <v>6.6459630114416152E-4</v>
      </c>
      <c r="H59" s="8">
        <v>950804.23</v>
      </c>
      <c r="I59" s="9">
        <f t="shared" si="76"/>
        <v>1.1029616624938039E-3</v>
      </c>
      <c r="J59" s="8">
        <v>1400982.02</v>
      </c>
      <c r="K59" s="10">
        <f t="shared" si="77"/>
        <v>1.6205422804552931E-3</v>
      </c>
      <c r="L59" s="11">
        <v>1778364.55</v>
      </c>
      <c r="M59" s="12">
        <f t="shared" si="78"/>
        <v>2.1310718237530085E-3</v>
      </c>
      <c r="N59" s="11">
        <v>4669619.38</v>
      </c>
      <c r="O59" s="9">
        <f t="shared" si="79"/>
        <v>5.2769467013912049E-3</v>
      </c>
      <c r="P59" s="13">
        <v>4725704.6500000004</v>
      </c>
      <c r="Q59" s="14">
        <f t="shared" si="80"/>
        <v>4.63500451847184E-3</v>
      </c>
      <c r="R59" s="15">
        <v>2221516.9</v>
      </c>
      <c r="S59" s="9">
        <f t="shared" si="81"/>
        <v>2.0718799897135394E-3</v>
      </c>
      <c r="T59" s="15">
        <v>3476787.95</v>
      </c>
      <c r="U59" s="16">
        <f t="shared" si="82"/>
        <v>3.1989996981082167E-3</v>
      </c>
      <c r="V59" s="15">
        <v>4001315.23</v>
      </c>
      <c r="W59" s="16">
        <f t="shared" si="83"/>
        <v>3.7887929940941438E-3</v>
      </c>
      <c r="X59" s="15">
        <v>7289261.5</v>
      </c>
      <c r="Y59" s="16">
        <f t="shared" si="84"/>
        <v>6.5670472367405043E-3</v>
      </c>
      <c r="Z59" s="17">
        <v>5519135.4900000002</v>
      </c>
      <c r="AA59" s="9">
        <f t="shared" si="85"/>
        <v>4.6886504514187331E-3</v>
      </c>
      <c r="AB59" s="17">
        <v>6012406.8300000001</v>
      </c>
      <c r="AC59" s="14">
        <f t="shared" si="86"/>
        <v>4.9269199212877233E-3</v>
      </c>
      <c r="AD59" s="17">
        <v>5415595.3300000001</v>
      </c>
      <c r="AE59" s="14">
        <f t="shared" si="87"/>
        <v>4.4399664598321733E-3</v>
      </c>
      <c r="AF59" s="17">
        <v>4506987</v>
      </c>
      <c r="AG59" s="14">
        <f t="shared" si="88"/>
        <v>3.4640420809780802E-3</v>
      </c>
      <c r="AH59" s="17">
        <v>4459799.58</v>
      </c>
      <c r="AI59" s="14">
        <f t="shared" si="89"/>
        <v>3.2483821387259142E-3</v>
      </c>
      <c r="AJ59" s="17">
        <v>2176569.44</v>
      </c>
      <c r="AK59" s="14">
        <f t="shared" si="90"/>
        <v>1.6536801964933691E-3</v>
      </c>
      <c r="AL59" s="17">
        <v>2838305.94</v>
      </c>
      <c r="AM59" s="14">
        <f t="shared" si="91"/>
        <v>2.2480689558876574E-3</v>
      </c>
      <c r="AN59" s="17">
        <v>6624732.8300000001</v>
      </c>
      <c r="AO59" s="14">
        <f t="shared" si="92"/>
        <v>5.4528611328982478E-3</v>
      </c>
    </row>
    <row r="60" spans="1:41" x14ac:dyDescent="0.15">
      <c r="A60" s="6" t="s">
        <v>86</v>
      </c>
      <c r="B60" s="6" t="s">
        <v>68</v>
      </c>
      <c r="C60" s="7" t="s">
        <v>87</v>
      </c>
      <c r="D60" s="60">
        <v>8381575.9000000004</v>
      </c>
      <c r="E60" s="9">
        <f t="shared" si="74"/>
        <v>9.2374179619863911E-3</v>
      </c>
      <c r="F60" s="58">
        <v>12114352.83</v>
      </c>
      <c r="G60" s="9">
        <f t="shared" si="75"/>
        <v>1.392558831340727E-2</v>
      </c>
      <c r="H60" s="8">
        <v>13839890.43</v>
      </c>
      <c r="I60" s="9">
        <f t="shared" si="76"/>
        <v>1.6054691466196872E-2</v>
      </c>
      <c r="J60" s="8">
        <v>12017897.060000001</v>
      </c>
      <c r="K60" s="10">
        <f t="shared" si="77"/>
        <v>1.3901327804256448E-2</v>
      </c>
      <c r="L60" s="11">
        <v>9022990.6999999993</v>
      </c>
      <c r="M60" s="12">
        <f t="shared" si="78"/>
        <v>1.08125419204715E-2</v>
      </c>
      <c r="N60" s="11">
        <v>12400755.18</v>
      </c>
      <c r="O60" s="9">
        <f t="shared" si="79"/>
        <v>1.4013588435522747E-2</v>
      </c>
      <c r="P60" s="13">
        <v>16125747.23</v>
      </c>
      <c r="Q60" s="14">
        <f t="shared" si="80"/>
        <v>1.5816246847924521E-2</v>
      </c>
      <c r="R60" s="15">
        <v>20479480.489999998</v>
      </c>
      <c r="S60" s="9">
        <f t="shared" si="81"/>
        <v>1.9100023874209476E-2</v>
      </c>
      <c r="T60" s="15">
        <v>13462044.710000001</v>
      </c>
      <c r="U60" s="16">
        <f t="shared" si="82"/>
        <v>1.2386454849283897E-2</v>
      </c>
      <c r="V60" s="15">
        <v>13528687.65</v>
      </c>
      <c r="W60" s="16">
        <f t="shared" si="83"/>
        <v>1.2810137177721928E-2</v>
      </c>
      <c r="X60" s="15">
        <v>15593821.970000001</v>
      </c>
      <c r="Y60" s="16">
        <f t="shared" si="84"/>
        <v>1.4048798424684294E-2</v>
      </c>
      <c r="Z60" s="17">
        <v>11236249.93</v>
      </c>
      <c r="AA60" s="9">
        <f t="shared" si="85"/>
        <v>9.5454892169259276E-3</v>
      </c>
      <c r="AB60" s="17">
        <v>15621674.189999999</v>
      </c>
      <c r="AC60" s="14">
        <f t="shared" si="86"/>
        <v>1.280131899700095E-2</v>
      </c>
      <c r="AD60" s="17">
        <v>15675141.970000001</v>
      </c>
      <c r="AE60" s="14">
        <f t="shared" si="87"/>
        <v>1.2851238018906339E-2</v>
      </c>
      <c r="AF60" s="17">
        <v>11553874.68</v>
      </c>
      <c r="AG60" s="14">
        <f t="shared" si="88"/>
        <v>8.880235973582163E-3</v>
      </c>
      <c r="AH60" s="17">
        <v>15527109.300000001</v>
      </c>
      <c r="AI60" s="14">
        <f t="shared" si="89"/>
        <v>1.1309473354442766E-2</v>
      </c>
      <c r="AJ60" s="17">
        <v>16318909.01</v>
      </c>
      <c r="AK60" s="14">
        <f t="shared" si="90"/>
        <v>1.2398527775991477E-2</v>
      </c>
      <c r="AL60" s="17">
        <v>15545127.01</v>
      </c>
      <c r="AM60" s="14">
        <f t="shared" si="91"/>
        <v>1.231245615703842E-2</v>
      </c>
      <c r="AN60" s="17">
        <v>12670629.23</v>
      </c>
      <c r="AO60" s="14">
        <f t="shared" si="92"/>
        <v>1.042927819590748E-2</v>
      </c>
    </row>
    <row r="61" spans="1:41" x14ac:dyDescent="0.15">
      <c r="A61" s="6" t="s">
        <v>88</v>
      </c>
      <c r="B61" s="6" t="s">
        <v>68</v>
      </c>
      <c r="C61" s="7" t="s">
        <v>89</v>
      </c>
      <c r="D61" s="60">
        <v>366877676.45999998</v>
      </c>
      <c r="E61" s="9">
        <f t="shared" si="74"/>
        <v>0.40433952741314855</v>
      </c>
      <c r="F61" s="58">
        <v>361078573.93000001</v>
      </c>
      <c r="G61" s="9">
        <f t="shared" si="75"/>
        <v>0.4150639856624822</v>
      </c>
      <c r="H61" s="8">
        <v>317888599.82999998</v>
      </c>
      <c r="I61" s="9">
        <f t="shared" si="76"/>
        <v>0.36876038988207316</v>
      </c>
      <c r="J61" s="8">
        <v>311112681.85000002</v>
      </c>
      <c r="K61" s="10">
        <f t="shared" si="77"/>
        <v>0.35986989677694875</v>
      </c>
      <c r="L61" s="11">
        <v>289601992.99000001</v>
      </c>
      <c r="M61" s="12">
        <f t="shared" si="78"/>
        <v>0.3470394455195957</v>
      </c>
      <c r="N61" s="11">
        <v>308207821.19999999</v>
      </c>
      <c r="O61" s="9">
        <f t="shared" si="79"/>
        <v>0.34829310765459226</v>
      </c>
      <c r="P61" s="13">
        <v>352371251.89999998</v>
      </c>
      <c r="Q61" s="14">
        <f t="shared" si="80"/>
        <v>0.34560821416041704</v>
      </c>
      <c r="R61" s="15">
        <v>344990817.25</v>
      </c>
      <c r="S61" s="9">
        <f t="shared" si="81"/>
        <v>0.32175292967395186</v>
      </c>
      <c r="T61" s="15">
        <v>351962739.68000001</v>
      </c>
      <c r="U61" s="16">
        <f t="shared" si="82"/>
        <v>0.32384163606574307</v>
      </c>
      <c r="V61" s="15">
        <v>351276551.5</v>
      </c>
      <c r="W61" s="16">
        <f t="shared" si="83"/>
        <v>0.33261916665154889</v>
      </c>
      <c r="X61" s="15">
        <v>351580369.32999998</v>
      </c>
      <c r="Y61" s="16">
        <f t="shared" si="84"/>
        <v>0.31674606445396181</v>
      </c>
      <c r="Z61" s="17">
        <v>374676869.47000003</v>
      </c>
      <c r="AA61" s="9">
        <f t="shared" si="85"/>
        <v>0.31829783420966046</v>
      </c>
      <c r="AB61" s="17">
        <v>382161149.95999998</v>
      </c>
      <c r="AC61" s="14">
        <f t="shared" si="86"/>
        <v>0.313165332306721</v>
      </c>
      <c r="AD61" s="17">
        <v>386670462.73000002</v>
      </c>
      <c r="AE61" s="14">
        <f t="shared" si="87"/>
        <v>0.31701110975161922</v>
      </c>
      <c r="AF61" s="17">
        <v>392522818.45999998</v>
      </c>
      <c r="AG61" s="14">
        <f t="shared" si="88"/>
        <v>0.3016905886104308</v>
      </c>
      <c r="AH61" s="17">
        <v>417142201.68000001</v>
      </c>
      <c r="AI61" s="14">
        <f t="shared" si="89"/>
        <v>0.30383367076018136</v>
      </c>
      <c r="AJ61" s="17">
        <v>425034323.44999999</v>
      </c>
      <c r="AK61" s="14">
        <f t="shared" si="90"/>
        <v>0.32292599105830605</v>
      </c>
      <c r="AL61" s="17">
        <v>429621939.19</v>
      </c>
      <c r="AM61" s="14">
        <f t="shared" si="91"/>
        <v>0.34028035196984224</v>
      </c>
      <c r="AN61" s="17">
        <v>375185666.52999997</v>
      </c>
      <c r="AO61" s="14">
        <f t="shared" si="92"/>
        <v>0.30881778799854781</v>
      </c>
    </row>
    <row r="62" spans="1:41" x14ac:dyDescent="0.15">
      <c r="A62" s="6" t="s">
        <v>90</v>
      </c>
      <c r="B62" s="6" t="s">
        <v>68</v>
      </c>
      <c r="C62" s="7" t="s">
        <v>91</v>
      </c>
      <c r="D62" s="60">
        <v>81002832.280000001</v>
      </c>
      <c r="E62" s="9">
        <f t="shared" si="74"/>
        <v>8.9274025171691515E-2</v>
      </c>
      <c r="F62" s="58">
        <v>75735948.189999998</v>
      </c>
      <c r="G62" s="9">
        <f t="shared" si="75"/>
        <v>8.7059346035200658E-2</v>
      </c>
      <c r="H62" s="8">
        <v>86903494.359999999</v>
      </c>
      <c r="I62" s="9">
        <f t="shared" si="76"/>
        <v>0.10081068172764283</v>
      </c>
      <c r="J62" s="8">
        <v>73237654.209999993</v>
      </c>
      <c r="K62" s="10">
        <f t="shared" si="77"/>
        <v>8.47153735553791E-2</v>
      </c>
      <c r="L62" s="11">
        <v>70013066.349999994</v>
      </c>
      <c r="M62" s="12">
        <f t="shared" si="78"/>
        <v>8.3898924432020905E-2</v>
      </c>
      <c r="N62" s="11">
        <v>78051740.180000007</v>
      </c>
      <c r="O62" s="9">
        <f t="shared" si="79"/>
        <v>8.8203093092502627E-2</v>
      </c>
      <c r="P62" s="13">
        <v>104301883.84</v>
      </c>
      <c r="Q62" s="14">
        <f t="shared" si="80"/>
        <v>0.10230002479810602</v>
      </c>
      <c r="R62" s="15">
        <v>100083200.59</v>
      </c>
      <c r="S62" s="9">
        <f t="shared" si="81"/>
        <v>9.3341797493823833E-2</v>
      </c>
      <c r="T62" s="15">
        <v>100008907.04000001</v>
      </c>
      <c r="U62" s="16">
        <f t="shared" si="82"/>
        <v>9.2018399750002783E-2</v>
      </c>
      <c r="V62" s="15">
        <v>84394775.459999993</v>
      </c>
      <c r="W62" s="16">
        <f t="shared" si="83"/>
        <v>7.9912307734123805E-2</v>
      </c>
      <c r="X62" s="15">
        <v>100353179.92</v>
      </c>
      <c r="Y62" s="16">
        <f t="shared" si="84"/>
        <v>9.0410266237774387E-2</v>
      </c>
      <c r="Z62" s="17">
        <v>105479984.90000001</v>
      </c>
      <c r="AA62" s="9">
        <f t="shared" si="85"/>
        <v>8.9608015551186637E-2</v>
      </c>
      <c r="AB62" s="17">
        <v>92492191.939999998</v>
      </c>
      <c r="AC62" s="14">
        <f t="shared" si="86"/>
        <v>7.5793544235720614E-2</v>
      </c>
      <c r="AD62" s="17">
        <v>79507076.129999995</v>
      </c>
      <c r="AE62" s="14">
        <f t="shared" si="87"/>
        <v>6.5183738781406181E-2</v>
      </c>
      <c r="AF62" s="17">
        <v>73774333.5</v>
      </c>
      <c r="AG62" s="14">
        <f t="shared" si="88"/>
        <v>5.6702492316953852E-2</v>
      </c>
      <c r="AH62" s="17">
        <v>67032360.450000003</v>
      </c>
      <c r="AI62" s="14">
        <f t="shared" si="89"/>
        <v>4.8824329097411454E-2</v>
      </c>
      <c r="AJ62" s="17">
        <v>69951377.349999994</v>
      </c>
      <c r="AK62" s="14">
        <f t="shared" si="90"/>
        <v>5.3146573371502366E-2</v>
      </c>
      <c r="AL62" s="17">
        <v>64234428.380000003</v>
      </c>
      <c r="AM62" s="14">
        <f t="shared" si="91"/>
        <v>5.0876624082415556E-2</v>
      </c>
      <c r="AN62" s="17">
        <v>61296127.82</v>
      </c>
      <c r="AO62" s="14">
        <f t="shared" si="92"/>
        <v>5.0453245672526389E-2</v>
      </c>
    </row>
    <row r="63" spans="1:41" x14ac:dyDescent="0.15">
      <c r="A63" s="6" t="s">
        <v>92</v>
      </c>
      <c r="B63" s="6" t="s">
        <v>68</v>
      </c>
      <c r="C63" s="7" t="s">
        <v>93</v>
      </c>
      <c r="D63" s="60">
        <v>16219616.4</v>
      </c>
      <c r="E63" s="9">
        <f t="shared" si="74"/>
        <v>1.7875800166635612E-2</v>
      </c>
      <c r="F63" s="58">
        <v>13043544.789999999</v>
      </c>
      <c r="G63" s="9">
        <f t="shared" si="75"/>
        <v>1.4993705189369844E-2</v>
      </c>
      <c r="H63" s="8">
        <v>10102002.01</v>
      </c>
      <c r="I63" s="9">
        <f t="shared" si="76"/>
        <v>1.1718627851987311E-2</v>
      </c>
      <c r="J63" s="8">
        <v>7725462.4199999999</v>
      </c>
      <c r="K63" s="10">
        <f t="shared" si="77"/>
        <v>8.9361878374987769E-3</v>
      </c>
      <c r="L63" s="11">
        <v>8617672.8200000003</v>
      </c>
      <c r="M63" s="12">
        <f t="shared" si="78"/>
        <v>1.0326836380664544E-2</v>
      </c>
      <c r="N63" s="11">
        <v>8456424.7799999993</v>
      </c>
      <c r="O63" s="9">
        <f t="shared" si="79"/>
        <v>9.556261274636017E-3</v>
      </c>
      <c r="P63" s="13">
        <v>11127681.779999999</v>
      </c>
      <c r="Q63" s="14">
        <f t="shared" si="80"/>
        <v>1.0914108931969913E-2</v>
      </c>
      <c r="R63" s="15">
        <v>8672612.4600000009</v>
      </c>
      <c r="S63" s="9">
        <f t="shared" si="81"/>
        <v>8.0884427277660206E-3</v>
      </c>
      <c r="T63" s="15">
        <v>11298822.01</v>
      </c>
      <c r="U63" s="16">
        <f t="shared" si="82"/>
        <v>1.0396069222159054E-2</v>
      </c>
      <c r="V63" s="15">
        <v>11321394.07</v>
      </c>
      <c r="W63" s="16">
        <f t="shared" si="83"/>
        <v>1.0720079791312764E-2</v>
      </c>
      <c r="X63" s="15">
        <v>10757435.49</v>
      </c>
      <c r="Y63" s="16">
        <f t="shared" si="84"/>
        <v>9.6915972913056737E-3</v>
      </c>
      <c r="Z63" s="17">
        <v>10285584.960000001</v>
      </c>
      <c r="AA63" s="9">
        <f t="shared" si="85"/>
        <v>8.7378743742001757E-3</v>
      </c>
      <c r="AB63" s="17">
        <v>9064942.0299999993</v>
      </c>
      <c r="AC63" s="14">
        <f t="shared" si="86"/>
        <v>7.4283468726824946E-3</v>
      </c>
      <c r="AD63" s="17">
        <v>9286474.6199999992</v>
      </c>
      <c r="AE63" s="14">
        <f t="shared" si="87"/>
        <v>7.6135001473388751E-3</v>
      </c>
      <c r="AF63" s="17">
        <v>11151821.16</v>
      </c>
      <c r="AG63" s="14">
        <f t="shared" si="88"/>
        <v>8.5712201472473281E-3</v>
      </c>
      <c r="AH63" s="17">
        <v>10778221.91</v>
      </c>
      <c r="AI63" s="14">
        <f t="shared" si="89"/>
        <v>7.8505284624625013E-3</v>
      </c>
      <c r="AJ63" s="17">
        <v>9302751.9600000009</v>
      </c>
      <c r="AK63" s="14">
        <f t="shared" si="90"/>
        <v>7.0679007094493979E-3</v>
      </c>
      <c r="AL63" s="17">
        <v>7023039.3499999996</v>
      </c>
      <c r="AM63" s="14">
        <f t="shared" si="91"/>
        <v>5.5625704460571402E-3</v>
      </c>
      <c r="AN63" s="17">
        <v>5772421.5099999998</v>
      </c>
      <c r="AO63" s="14">
        <f t="shared" si="92"/>
        <v>4.7513180836584483E-3</v>
      </c>
    </row>
    <row r="64" spans="1:41" x14ac:dyDescent="0.15">
      <c r="A64" s="6" t="s">
        <v>94</v>
      </c>
      <c r="B64" s="6" t="s">
        <v>68</v>
      </c>
      <c r="C64" s="7" t="s">
        <v>95</v>
      </c>
      <c r="D64" s="60">
        <v>3288641.75</v>
      </c>
      <c r="E64" s="9">
        <f t="shared" si="74"/>
        <v>3.6244447028139846E-3</v>
      </c>
      <c r="F64" s="58">
        <v>4906036.47</v>
      </c>
      <c r="G64" s="9">
        <f t="shared" si="75"/>
        <v>5.6395455118820282E-3</v>
      </c>
      <c r="H64" s="8">
        <v>5352073.2</v>
      </c>
      <c r="I64" s="9">
        <f t="shared" si="76"/>
        <v>6.2085667776851745E-3</v>
      </c>
      <c r="J64" s="8">
        <v>3038228.14</v>
      </c>
      <c r="K64" s="10">
        <f t="shared" si="77"/>
        <v>3.5143756938001559E-3</v>
      </c>
      <c r="L64" s="11">
        <v>2273728.96</v>
      </c>
      <c r="M64" s="12">
        <f t="shared" si="78"/>
        <v>2.7246830361678269E-3</v>
      </c>
      <c r="N64" s="11">
        <v>2629779.02</v>
      </c>
      <c r="O64" s="9">
        <f t="shared" si="79"/>
        <v>2.9718061785534212E-3</v>
      </c>
      <c r="P64" s="13">
        <v>5088147.03</v>
      </c>
      <c r="Q64" s="14">
        <f t="shared" si="80"/>
        <v>4.9904905662479498E-3</v>
      </c>
      <c r="R64" s="15">
        <v>6045871.5199999996</v>
      </c>
      <c r="S64" s="9">
        <f t="shared" si="81"/>
        <v>5.6386337743669556E-3</v>
      </c>
      <c r="T64" s="15">
        <v>2314623.56</v>
      </c>
      <c r="U64" s="16">
        <f t="shared" si="82"/>
        <v>2.1296898678201427E-3</v>
      </c>
      <c r="V64" s="15">
        <v>5370516.2999999998</v>
      </c>
      <c r="W64" s="16">
        <f t="shared" si="83"/>
        <v>5.0852715575994255E-3</v>
      </c>
      <c r="X64" s="15">
        <v>6209422.5899999999</v>
      </c>
      <c r="Y64" s="16">
        <f t="shared" si="84"/>
        <v>5.5941979117381871E-3</v>
      </c>
      <c r="Z64" s="17">
        <v>7826669.5899999999</v>
      </c>
      <c r="AA64" s="9">
        <f t="shared" si="85"/>
        <v>6.6489612318357426E-3</v>
      </c>
      <c r="AB64" s="17">
        <v>9453889.1699999999</v>
      </c>
      <c r="AC64" s="14">
        <f t="shared" si="86"/>
        <v>7.7470730445097407E-3</v>
      </c>
      <c r="AD64" s="17">
        <v>8618539.3599999994</v>
      </c>
      <c r="AE64" s="14">
        <f t="shared" si="87"/>
        <v>7.0658945802627837E-3</v>
      </c>
      <c r="AF64" s="17">
        <v>8140507.2999999998</v>
      </c>
      <c r="AG64" s="14">
        <f t="shared" si="88"/>
        <v>6.2567431074705242E-3</v>
      </c>
      <c r="AH64" s="17">
        <v>9221403.6899999995</v>
      </c>
      <c r="AI64" s="14">
        <f t="shared" si="89"/>
        <v>6.7165895021177686E-3</v>
      </c>
      <c r="AJ64" s="17">
        <v>9321123.3000000007</v>
      </c>
      <c r="AK64" s="14">
        <f t="shared" si="90"/>
        <v>7.0818586014342478E-3</v>
      </c>
      <c r="AL64" s="17">
        <v>14301212.789999999</v>
      </c>
      <c r="AM64" s="14">
        <f t="shared" si="91"/>
        <v>1.1327218835592652E-2</v>
      </c>
      <c r="AN64" s="17">
        <v>8543618.1500000004</v>
      </c>
      <c r="AO64" s="14">
        <f t="shared" si="92"/>
        <v>7.0323082515101262E-3</v>
      </c>
    </row>
    <row r="65" spans="1:41" x14ac:dyDescent="0.15">
      <c r="A65" s="6" t="s">
        <v>96</v>
      </c>
      <c r="B65" s="6" t="s">
        <v>68</v>
      </c>
      <c r="C65" s="7" t="s">
        <v>97</v>
      </c>
      <c r="D65" s="60">
        <v>0</v>
      </c>
      <c r="E65" s="9">
        <f t="shared" si="74"/>
        <v>0</v>
      </c>
      <c r="F65" s="58">
        <v>0</v>
      </c>
      <c r="G65" s="9">
        <f t="shared" si="75"/>
        <v>0</v>
      </c>
      <c r="H65" s="8">
        <v>9600</v>
      </c>
      <c r="I65" s="9">
        <f t="shared" si="76"/>
        <v>1.1136290338065196E-5</v>
      </c>
      <c r="J65" s="8">
        <v>105407.1</v>
      </c>
      <c r="K65" s="10">
        <f t="shared" si="77"/>
        <v>1.2192637719232052E-4</v>
      </c>
      <c r="L65" s="11">
        <v>0</v>
      </c>
      <c r="M65" s="12">
        <f t="shared" si="78"/>
        <v>0</v>
      </c>
      <c r="N65" s="11">
        <v>0</v>
      </c>
      <c r="O65" s="9">
        <f t="shared" si="79"/>
        <v>0</v>
      </c>
      <c r="P65" s="13">
        <v>13013.6</v>
      </c>
      <c r="Q65" s="14">
        <f t="shared" si="80"/>
        <v>1.2763830850407701E-5</v>
      </c>
      <c r="R65" s="15">
        <v>16038.46</v>
      </c>
      <c r="S65" s="9">
        <f t="shared" si="81"/>
        <v>1.4958141592270133E-5</v>
      </c>
      <c r="T65" s="15">
        <v>323838.43</v>
      </c>
      <c r="U65" s="16">
        <f t="shared" si="82"/>
        <v>2.9796440125312758E-4</v>
      </c>
      <c r="V65" s="15">
        <v>36643.660000000003</v>
      </c>
      <c r="W65" s="16">
        <f t="shared" si="83"/>
        <v>3.4697401805547781E-5</v>
      </c>
      <c r="X65" s="15">
        <v>21454</v>
      </c>
      <c r="Y65" s="16">
        <f t="shared" si="84"/>
        <v>1.9328354651157839E-5</v>
      </c>
      <c r="Z65" s="17">
        <v>825.46</v>
      </c>
      <c r="AA65" s="9">
        <f t="shared" si="85"/>
        <v>7.0124993463933013E-7</v>
      </c>
      <c r="AB65" s="17">
        <v>18000</v>
      </c>
      <c r="AC65" s="14">
        <f t="shared" si="86"/>
        <v>1.4750259104335929E-5</v>
      </c>
      <c r="AD65" s="17">
        <v>4368.13</v>
      </c>
      <c r="AE65" s="14">
        <f t="shared" si="87"/>
        <v>3.5812038216279931E-6</v>
      </c>
      <c r="AF65" s="17">
        <v>40309.339999999997</v>
      </c>
      <c r="AG65" s="14">
        <f t="shared" si="88"/>
        <v>3.0981507161314857E-5</v>
      </c>
      <c r="AH65" s="17">
        <v>3622.53</v>
      </c>
      <c r="AI65" s="14">
        <f t="shared" si="89"/>
        <v>2.6385404854894368E-6</v>
      </c>
      <c r="AJ65" s="17">
        <v>16684.63</v>
      </c>
      <c r="AK65" s="14">
        <f t="shared" si="90"/>
        <v>1.2676389601803454E-5</v>
      </c>
      <c r="AL65" s="17">
        <v>615.37</v>
      </c>
      <c r="AM65" s="14">
        <f t="shared" si="91"/>
        <v>4.8740136638849713E-7</v>
      </c>
      <c r="AN65" s="17">
        <v>0</v>
      </c>
      <c r="AO65" s="14">
        <f t="shared" si="92"/>
        <v>0</v>
      </c>
    </row>
    <row r="66" spans="1:41" x14ac:dyDescent="0.15">
      <c r="A66" s="6" t="s">
        <v>98</v>
      </c>
      <c r="B66" s="6" t="s">
        <v>68</v>
      </c>
      <c r="C66" s="7" t="s">
        <v>99</v>
      </c>
      <c r="D66" s="60">
        <v>15770891.220000001</v>
      </c>
      <c r="E66" s="9">
        <f t="shared" si="74"/>
        <v>1.7381255693474238E-2</v>
      </c>
      <c r="F66" s="58">
        <v>14228496.199999999</v>
      </c>
      <c r="G66" s="9">
        <f t="shared" si="75"/>
        <v>1.6355820503213766E-2</v>
      </c>
      <c r="H66" s="8">
        <v>14587002.050000001</v>
      </c>
      <c r="I66" s="9">
        <f t="shared" si="76"/>
        <v>1.6921363540703355E-2</v>
      </c>
      <c r="J66" s="8">
        <v>12551407.869999999</v>
      </c>
      <c r="K66" s="10">
        <f t="shared" si="77"/>
        <v>1.4518449803213257E-2</v>
      </c>
      <c r="L66" s="11">
        <v>11781027.32</v>
      </c>
      <c r="M66" s="12">
        <f t="shared" si="78"/>
        <v>1.4117586507511307E-2</v>
      </c>
      <c r="N66" s="11">
        <v>14782553.17</v>
      </c>
      <c r="O66" s="9">
        <f t="shared" si="79"/>
        <v>1.6705161350553503E-2</v>
      </c>
      <c r="P66" s="13">
        <v>15144982.220000001</v>
      </c>
      <c r="Q66" s="14">
        <f t="shared" si="80"/>
        <v>1.4854305594801755E-2</v>
      </c>
      <c r="R66" s="15">
        <v>14462991.289999999</v>
      </c>
      <c r="S66" s="9">
        <f t="shared" si="81"/>
        <v>1.348879328586346E-2</v>
      </c>
      <c r="T66" s="15">
        <v>18228385.390000001</v>
      </c>
      <c r="U66" s="16">
        <f t="shared" si="82"/>
        <v>1.6771974649650471E-2</v>
      </c>
      <c r="V66" s="15">
        <v>15249768.449999999</v>
      </c>
      <c r="W66" s="16">
        <f t="shared" si="83"/>
        <v>1.4439806049701789E-2</v>
      </c>
      <c r="X66" s="15">
        <v>13145408.48</v>
      </c>
      <c r="Y66" s="16">
        <f t="shared" si="84"/>
        <v>1.1842971806459296E-2</v>
      </c>
      <c r="Z66" s="17">
        <v>15281898.43</v>
      </c>
      <c r="AA66" s="9">
        <f t="shared" si="85"/>
        <v>1.2982373797885277E-2</v>
      </c>
      <c r="AB66" s="17">
        <v>15385960.18</v>
      </c>
      <c r="AC66" s="14">
        <f t="shared" si="86"/>
        <v>1.2608161067999725E-2</v>
      </c>
      <c r="AD66" s="17">
        <v>19384339.210000001</v>
      </c>
      <c r="AE66" s="14">
        <f t="shared" si="87"/>
        <v>1.5892216957504778E-2</v>
      </c>
      <c r="AF66" s="17">
        <v>19620574.460000001</v>
      </c>
      <c r="AG66" s="14">
        <f t="shared" si="88"/>
        <v>1.5080251081798944E-2</v>
      </c>
      <c r="AH66" s="17">
        <v>21521553.760000002</v>
      </c>
      <c r="AI66" s="14">
        <f t="shared" si="89"/>
        <v>1.5675644068205759E-2</v>
      </c>
      <c r="AJ66" s="17">
        <v>22088360.239999998</v>
      </c>
      <c r="AK66" s="14">
        <f t="shared" si="90"/>
        <v>1.678195201615048E-2</v>
      </c>
      <c r="AL66" s="17">
        <v>17940527.559999999</v>
      </c>
      <c r="AM66" s="14">
        <f t="shared" si="91"/>
        <v>1.4209723656457887E-2</v>
      </c>
      <c r="AN66" s="17">
        <v>15186435.619999999</v>
      </c>
      <c r="AO66" s="14">
        <f t="shared" si="92"/>
        <v>1.2500054970452219E-2</v>
      </c>
    </row>
    <row r="67" spans="1:41" x14ac:dyDescent="0.15">
      <c r="A67" s="6" t="s">
        <v>100</v>
      </c>
      <c r="B67" s="6" t="s">
        <v>68</v>
      </c>
      <c r="C67" s="7" t="s">
        <v>101</v>
      </c>
      <c r="D67" s="60">
        <v>6243459.7599999998</v>
      </c>
      <c r="E67" s="9">
        <f t="shared" si="74"/>
        <v>6.8809789495509113E-3</v>
      </c>
      <c r="F67" s="58">
        <v>4615473.59</v>
      </c>
      <c r="G67" s="9">
        <f t="shared" si="75"/>
        <v>5.3055401297688546E-3</v>
      </c>
      <c r="H67" s="8">
        <v>7635523.2800000003</v>
      </c>
      <c r="I67" s="9">
        <f t="shared" si="76"/>
        <v>8.8574379301183202E-3</v>
      </c>
      <c r="J67" s="8">
        <v>4546018.3899999997</v>
      </c>
      <c r="K67" s="10">
        <f t="shared" si="77"/>
        <v>5.2584650648994759E-3</v>
      </c>
      <c r="L67" s="11">
        <v>5016534.66</v>
      </c>
      <c r="M67" s="12">
        <f t="shared" si="78"/>
        <v>6.0114759185940694E-3</v>
      </c>
      <c r="N67" s="11">
        <v>5133168.78</v>
      </c>
      <c r="O67" s="9">
        <f t="shared" si="79"/>
        <v>5.8007850013046067E-3</v>
      </c>
      <c r="P67" s="13">
        <v>7742962.21</v>
      </c>
      <c r="Q67" s="14">
        <f t="shared" si="80"/>
        <v>7.5943520570433236E-3</v>
      </c>
      <c r="R67" s="15">
        <v>5722083.21</v>
      </c>
      <c r="S67" s="9">
        <f t="shared" si="81"/>
        <v>5.3366551936988712E-3</v>
      </c>
      <c r="T67" s="15">
        <v>9172019.1799999997</v>
      </c>
      <c r="U67" s="16">
        <f t="shared" si="82"/>
        <v>8.4391935918504239E-3</v>
      </c>
      <c r="V67" s="15">
        <v>8097449.0199999996</v>
      </c>
      <c r="W67" s="16">
        <f t="shared" si="83"/>
        <v>7.6673684410039572E-3</v>
      </c>
      <c r="X67" s="15">
        <v>12494299.060000001</v>
      </c>
      <c r="Y67" s="16">
        <f t="shared" si="84"/>
        <v>1.1256373792733665E-2</v>
      </c>
      <c r="Z67" s="17">
        <v>6827374.4500000002</v>
      </c>
      <c r="AA67" s="9">
        <f t="shared" si="85"/>
        <v>5.80003378337016E-3</v>
      </c>
      <c r="AB67" s="17">
        <v>13931069.060000001</v>
      </c>
      <c r="AC67" s="14">
        <f t="shared" si="86"/>
        <v>1.1415937679744309E-2</v>
      </c>
      <c r="AD67" s="17">
        <v>11788768.16</v>
      </c>
      <c r="AE67" s="14">
        <f t="shared" si="87"/>
        <v>9.6650011759902756E-3</v>
      </c>
      <c r="AF67" s="17">
        <v>16123659.33</v>
      </c>
      <c r="AG67" s="14">
        <f t="shared" si="88"/>
        <v>1.2392543936442426E-2</v>
      </c>
      <c r="AH67" s="17">
        <v>8705455.0600000005</v>
      </c>
      <c r="AI67" s="14">
        <f t="shared" si="89"/>
        <v>6.3407882392744501E-3</v>
      </c>
      <c r="AJ67" s="17">
        <v>12086753.09</v>
      </c>
      <c r="AK67" s="14">
        <f t="shared" si="90"/>
        <v>9.1830859413509162E-3</v>
      </c>
      <c r="AL67" s="17">
        <v>11433750.380000001</v>
      </c>
      <c r="AM67" s="14">
        <f t="shared" si="91"/>
        <v>9.0560566133496903E-3</v>
      </c>
      <c r="AN67" s="17">
        <v>11282348.359999999</v>
      </c>
      <c r="AO67" s="14">
        <f t="shared" si="92"/>
        <v>9.2865750874457954E-3</v>
      </c>
    </row>
    <row r="68" spans="1:41" x14ac:dyDescent="0.15">
      <c r="A68" s="6" t="s">
        <v>102</v>
      </c>
      <c r="B68" s="6" t="s">
        <v>68</v>
      </c>
      <c r="C68" s="7" t="s">
        <v>103</v>
      </c>
      <c r="D68" s="60">
        <v>1059749.6399999999</v>
      </c>
      <c r="E68" s="9">
        <f t="shared" si="74"/>
        <v>1.16796059315583E-3</v>
      </c>
      <c r="F68" s="58">
        <v>341725.46</v>
      </c>
      <c r="G68" s="9">
        <f t="shared" si="75"/>
        <v>3.9281735796774903E-4</v>
      </c>
      <c r="H68" s="8">
        <v>484430.42</v>
      </c>
      <c r="I68" s="9">
        <f t="shared" si="76"/>
        <v>5.6195393809488174E-4</v>
      </c>
      <c r="J68" s="8">
        <v>365719.45</v>
      </c>
      <c r="K68" s="10">
        <f t="shared" si="77"/>
        <v>4.2303457364132024E-4</v>
      </c>
      <c r="L68" s="11">
        <v>930175.4</v>
      </c>
      <c r="M68" s="12">
        <f t="shared" si="78"/>
        <v>1.1146593009224031E-3</v>
      </c>
      <c r="N68" s="11">
        <v>519086.47</v>
      </c>
      <c r="O68" s="9">
        <f t="shared" si="79"/>
        <v>5.8659848109575571E-4</v>
      </c>
      <c r="P68" s="13">
        <v>309754.42</v>
      </c>
      <c r="Q68" s="14">
        <f t="shared" si="80"/>
        <v>3.0380932424895065E-4</v>
      </c>
      <c r="R68" s="15">
        <v>183478.86</v>
      </c>
      <c r="S68" s="9">
        <f t="shared" si="81"/>
        <v>1.7112009301817685E-4</v>
      </c>
      <c r="T68" s="15">
        <v>191405</v>
      </c>
      <c r="U68" s="16">
        <f t="shared" si="82"/>
        <v>1.7611213166348071E-4</v>
      </c>
      <c r="V68" s="15">
        <v>1064805</v>
      </c>
      <c r="W68" s="16">
        <f t="shared" si="83"/>
        <v>1.00824991088653E-3</v>
      </c>
      <c r="X68" s="15">
        <v>975455.08</v>
      </c>
      <c r="Y68" s="16">
        <f t="shared" si="84"/>
        <v>8.7880776230602885E-4</v>
      </c>
      <c r="Z68" s="17">
        <v>583068.42000000004</v>
      </c>
      <c r="AA68" s="9">
        <f t="shared" si="85"/>
        <v>4.9533192573263086E-4</v>
      </c>
      <c r="AB68" s="17">
        <v>500000</v>
      </c>
      <c r="AC68" s="14">
        <f t="shared" si="86"/>
        <v>4.0972941956488691E-4</v>
      </c>
      <c r="AD68" s="17">
        <v>1287477.8400000001</v>
      </c>
      <c r="AE68" s="14">
        <f t="shared" si="87"/>
        <v>1.0555364791957551E-3</v>
      </c>
      <c r="AF68" s="17">
        <v>941063.47</v>
      </c>
      <c r="AG68" s="14">
        <f t="shared" si="88"/>
        <v>7.2329551004945286E-4</v>
      </c>
      <c r="AH68" s="17">
        <v>1626079.09</v>
      </c>
      <c r="AI68" s="14">
        <f t="shared" si="89"/>
        <v>1.1843864679030461E-3</v>
      </c>
      <c r="AJ68" s="17">
        <v>2338225.56</v>
      </c>
      <c r="AK68" s="14">
        <f t="shared" si="90"/>
        <v>1.776500777988787E-3</v>
      </c>
      <c r="AL68" s="17">
        <v>1457982.39</v>
      </c>
      <c r="AM68" s="14">
        <f t="shared" si="91"/>
        <v>1.1547891659592874E-3</v>
      </c>
      <c r="AN68" s="17">
        <v>809095.84</v>
      </c>
      <c r="AO68" s="14">
        <f t="shared" si="92"/>
        <v>6.6597210362152209E-4</v>
      </c>
    </row>
    <row r="69" spans="1:41" x14ac:dyDescent="0.15">
      <c r="A69" s="6" t="s">
        <v>104</v>
      </c>
      <c r="B69" s="6" t="s">
        <v>68</v>
      </c>
      <c r="C69" s="7" t="s">
        <v>105</v>
      </c>
      <c r="D69" s="60">
        <v>0</v>
      </c>
      <c r="E69" s="9">
        <f t="shared" si="74"/>
        <v>0</v>
      </c>
      <c r="F69" s="58">
        <v>0</v>
      </c>
      <c r="G69" s="9">
        <f t="shared" si="75"/>
        <v>0</v>
      </c>
      <c r="H69" s="8">
        <v>0</v>
      </c>
      <c r="I69" s="9">
        <f t="shared" si="76"/>
        <v>0</v>
      </c>
      <c r="J69" s="8">
        <v>0</v>
      </c>
      <c r="K69" s="10">
        <f t="shared" si="77"/>
        <v>0</v>
      </c>
      <c r="L69" s="11">
        <v>0</v>
      </c>
      <c r="M69" s="12">
        <f t="shared" si="78"/>
        <v>0</v>
      </c>
      <c r="N69" s="11">
        <v>0</v>
      </c>
      <c r="O69" s="9">
        <f t="shared" si="79"/>
        <v>0</v>
      </c>
      <c r="P69" s="13">
        <v>22000</v>
      </c>
      <c r="Q69" s="14">
        <f t="shared" si="80"/>
        <v>2.1577755479572862E-5</v>
      </c>
      <c r="R69" s="15">
        <v>37570</v>
      </c>
      <c r="S69" s="9">
        <f t="shared" si="81"/>
        <v>3.5039360363874647E-5</v>
      </c>
      <c r="T69" s="15">
        <v>62547.92</v>
      </c>
      <c r="U69" s="16">
        <f t="shared" si="82"/>
        <v>5.7550469017616353E-5</v>
      </c>
      <c r="V69" s="15">
        <v>282000.34000000003</v>
      </c>
      <c r="W69" s="16">
        <f t="shared" si="83"/>
        <v>2.6702242915366774E-4</v>
      </c>
      <c r="X69" s="15">
        <v>4574.5200000000004</v>
      </c>
      <c r="Y69" s="16">
        <f t="shared" si="84"/>
        <v>4.1212801770678925E-6</v>
      </c>
      <c r="Z69" s="17">
        <v>0</v>
      </c>
      <c r="AA69" s="9">
        <f t="shared" si="85"/>
        <v>0</v>
      </c>
      <c r="AB69" s="17">
        <v>0</v>
      </c>
      <c r="AC69" s="14">
        <f t="shared" si="86"/>
        <v>0</v>
      </c>
      <c r="AD69" s="17">
        <v>2200</v>
      </c>
      <c r="AE69" s="14">
        <f t="shared" si="87"/>
        <v>1.8036661929891244E-6</v>
      </c>
      <c r="AF69" s="17">
        <v>45000</v>
      </c>
      <c r="AG69" s="14">
        <f t="shared" si="88"/>
        <v>3.4586719163825771E-5</v>
      </c>
      <c r="AH69" s="17">
        <v>23709.73</v>
      </c>
      <c r="AI69" s="14">
        <f t="shared" si="89"/>
        <v>1.7269444974927317E-5</v>
      </c>
      <c r="AJ69" s="17">
        <v>486049.58</v>
      </c>
      <c r="AK69" s="14">
        <f t="shared" si="90"/>
        <v>3.6928321706102777E-4</v>
      </c>
      <c r="AL69" s="17">
        <v>311842.58</v>
      </c>
      <c r="AM69" s="14">
        <f t="shared" si="91"/>
        <v>2.4699367793378657E-4</v>
      </c>
      <c r="AN69" s="17">
        <v>416244.09</v>
      </c>
      <c r="AO69" s="14">
        <f t="shared" si="92"/>
        <v>3.4261324620990042E-4</v>
      </c>
    </row>
    <row r="70" spans="1:41" x14ac:dyDescent="0.15">
      <c r="A70" s="6" t="s">
        <v>106</v>
      </c>
      <c r="B70" s="6" t="s">
        <v>68</v>
      </c>
      <c r="C70" s="7" t="s">
        <v>107</v>
      </c>
      <c r="D70" s="33">
        <v>0</v>
      </c>
      <c r="E70" s="9">
        <f t="shared" si="74"/>
        <v>0</v>
      </c>
      <c r="F70" s="33">
        <v>0</v>
      </c>
      <c r="G70" s="9">
        <f t="shared" si="75"/>
        <v>0</v>
      </c>
      <c r="H70" s="33">
        <v>0</v>
      </c>
      <c r="I70" s="9">
        <f t="shared" si="76"/>
        <v>0</v>
      </c>
      <c r="J70" s="33">
        <v>0</v>
      </c>
      <c r="K70" s="10">
        <f t="shared" si="77"/>
        <v>0</v>
      </c>
      <c r="L70" s="32">
        <v>0</v>
      </c>
      <c r="M70" s="12">
        <f t="shared" si="78"/>
        <v>0</v>
      </c>
      <c r="N70" s="33">
        <v>0</v>
      </c>
      <c r="O70" s="9">
        <f t="shared" si="79"/>
        <v>0</v>
      </c>
      <c r="P70" s="33">
        <v>0</v>
      </c>
      <c r="Q70" s="14">
        <f t="shared" si="80"/>
        <v>0</v>
      </c>
      <c r="R70" s="33">
        <v>0</v>
      </c>
      <c r="S70" s="9">
        <f t="shared" si="81"/>
        <v>0</v>
      </c>
      <c r="T70" s="33">
        <v>0</v>
      </c>
      <c r="U70" s="16">
        <f t="shared" si="82"/>
        <v>0</v>
      </c>
      <c r="V70" s="33">
        <v>0</v>
      </c>
      <c r="W70" s="16">
        <f t="shared" si="83"/>
        <v>0</v>
      </c>
      <c r="X70" s="33">
        <v>0</v>
      </c>
      <c r="Y70" s="16">
        <f t="shared" si="84"/>
        <v>0</v>
      </c>
      <c r="Z70" s="17">
        <v>0</v>
      </c>
      <c r="AA70" s="9">
        <f t="shared" si="85"/>
        <v>0</v>
      </c>
      <c r="AB70" s="17">
        <v>0</v>
      </c>
      <c r="AC70" s="14">
        <f t="shared" si="86"/>
        <v>0</v>
      </c>
      <c r="AD70" s="17">
        <v>0</v>
      </c>
      <c r="AE70" s="14">
        <f t="shared" si="87"/>
        <v>0</v>
      </c>
      <c r="AF70" s="17">
        <v>0</v>
      </c>
      <c r="AG70" s="14">
        <f t="shared" si="88"/>
        <v>0</v>
      </c>
      <c r="AH70" s="17">
        <v>0</v>
      </c>
      <c r="AI70" s="14">
        <f t="shared" si="89"/>
        <v>0</v>
      </c>
      <c r="AJ70" s="17">
        <v>0</v>
      </c>
      <c r="AK70" s="14">
        <f t="shared" si="90"/>
        <v>0</v>
      </c>
      <c r="AL70" s="17">
        <v>0</v>
      </c>
      <c r="AM70" s="14">
        <f t="shared" si="91"/>
        <v>0</v>
      </c>
      <c r="AN70" s="17">
        <v>0</v>
      </c>
      <c r="AO70" s="14">
        <f t="shared" si="92"/>
        <v>0</v>
      </c>
    </row>
    <row r="71" spans="1:41" x14ac:dyDescent="0.15">
      <c r="A71" s="6" t="s">
        <v>238</v>
      </c>
      <c r="B71" s="6" t="s">
        <v>68</v>
      </c>
      <c r="C71" s="7" t="s">
        <v>69</v>
      </c>
      <c r="D71" s="60">
        <v>19567123.289999999</v>
      </c>
      <c r="E71" s="9">
        <f t="shared" si="74"/>
        <v>2.1565120724307732E-2</v>
      </c>
      <c r="F71" s="58">
        <v>21456654.940000001</v>
      </c>
      <c r="G71" s="9">
        <f t="shared" si="75"/>
        <v>2.4664672349424741E-2</v>
      </c>
      <c r="H71" s="8">
        <v>21223973.800000001</v>
      </c>
      <c r="I71" s="9">
        <f t="shared" si="76"/>
        <v>2.4620451496280091E-2</v>
      </c>
      <c r="J71" s="8">
        <v>29712523.760000002</v>
      </c>
      <c r="K71" s="10">
        <f t="shared" si="77"/>
        <v>3.4369035665505886E-2</v>
      </c>
      <c r="L71" s="11">
        <v>26743761.109999999</v>
      </c>
      <c r="M71" s="12">
        <f t="shared" si="78"/>
        <v>3.2047914901757617E-2</v>
      </c>
      <c r="N71" s="11">
        <v>24221411.940000001</v>
      </c>
      <c r="O71" s="9">
        <f t="shared" si="79"/>
        <v>2.7371631269831796E-2</v>
      </c>
      <c r="P71" s="13">
        <v>28628693.539999999</v>
      </c>
      <c r="Q71" s="14">
        <f t="shared" si="80"/>
        <v>2.8079224950261238E-2</v>
      </c>
      <c r="R71" s="15">
        <v>31306665.609999999</v>
      </c>
      <c r="S71" s="9">
        <f t="shared" si="81"/>
        <v>2.9197911581051676E-2</v>
      </c>
      <c r="T71" s="15">
        <v>39266244.479999997</v>
      </c>
      <c r="U71" s="16">
        <f t="shared" si="82"/>
        <v>3.6128951792232085E-2</v>
      </c>
      <c r="V71" s="15">
        <v>38380409.469999999</v>
      </c>
      <c r="W71" s="16">
        <f t="shared" si="83"/>
        <v>3.634190713596952E-2</v>
      </c>
      <c r="X71" s="15">
        <v>52038404.009999998</v>
      </c>
      <c r="Y71" s="16">
        <f t="shared" si="84"/>
        <v>4.6882480105598687E-2</v>
      </c>
      <c r="Z71" s="17">
        <v>58372302.439999998</v>
      </c>
      <c r="AA71" s="9">
        <f t="shared" si="85"/>
        <v>4.9588802935087349E-2</v>
      </c>
      <c r="AB71" s="17">
        <v>75670163.319999993</v>
      </c>
      <c r="AC71" s="14">
        <f t="shared" si="86"/>
        <v>6.2008584190967581E-2</v>
      </c>
      <c r="AD71" s="17">
        <v>76520829.159999996</v>
      </c>
      <c r="AE71" s="14">
        <f t="shared" si="87"/>
        <v>6.2735469370631083E-2</v>
      </c>
      <c r="AF71" s="17">
        <v>101144747.13</v>
      </c>
      <c r="AG71" s="14">
        <f t="shared" si="88"/>
        <v>7.77392214195885E-2</v>
      </c>
      <c r="AH71" s="17">
        <v>138143586.12</v>
      </c>
      <c r="AI71" s="14">
        <f t="shared" si="89"/>
        <v>0.10061957935153515</v>
      </c>
      <c r="AJ71" s="17">
        <v>123284276.8</v>
      </c>
      <c r="AK71" s="14">
        <f t="shared" si="90"/>
        <v>9.366701715850928E-2</v>
      </c>
      <c r="AL71" s="17">
        <v>99525709.239999995</v>
      </c>
      <c r="AM71" s="14">
        <f t="shared" si="91"/>
        <v>7.8828943033232485E-2</v>
      </c>
      <c r="AN71" s="17">
        <v>111975770.73</v>
      </c>
      <c r="AO71" s="14">
        <f t="shared" si="92"/>
        <v>9.2167992839636101E-2</v>
      </c>
    </row>
    <row r="72" spans="1:41" x14ac:dyDescent="0.15">
      <c r="A72" s="6" t="s">
        <v>108</v>
      </c>
      <c r="B72" s="6" t="s">
        <v>68</v>
      </c>
      <c r="C72" s="7" t="s">
        <v>109</v>
      </c>
      <c r="D72" s="60">
        <v>23327.9</v>
      </c>
      <c r="E72" s="9">
        <f t="shared" si="74"/>
        <v>2.5709910051094606E-5</v>
      </c>
      <c r="F72" s="58">
        <v>115269.62</v>
      </c>
      <c r="G72" s="9">
        <f t="shared" si="75"/>
        <v>1.3250375778950271E-4</v>
      </c>
      <c r="H72" s="8">
        <v>62903.51</v>
      </c>
      <c r="I72" s="9">
        <f t="shared" si="76"/>
        <v>7.2969974025352858E-5</v>
      </c>
      <c r="J72" s="8">
        <v>3129.22</v>
      </c>
      <c r="K72" s="10">
        <f t="shared" si="77"/>
        <v>3.6196276914719517E-6</v>
      </c>
      <c r="L72" s="11">
        <v>175516.6</v>
      </c>
      <c r="M72" s="12">
        <f t="shared" si="78"/>
        <v>2.103272250118387E-4</v>
      </c>
      <c r="N72" s="11">
        <v>1128.68</v>
      </c>
      <c r="O72" s="9">
        <f t="shared" si="79"/>
        <v>1.2754753049971764E-6</v>
      </c>
      <c r="P72" s="13">
        <v>55667.97</v>
      </c>
      <c r="Q72" s="14">
        <f t="shared" si="80"/>
        <v>5.4599538395645358E-5</v>
      </c>
      <c r="R72" s="15">
        <v>187819.59</v>
      </c>
      <c r="S72" s="9">
        <f t="shared" si="81"/>
        <v>1.7516844017581012E-4</v>
      </c>
      <c r="T72" s="15">
        <v>336145.59</v>
      </c>
      <c r="U72" s="16">
        <f t="shared" si="82"/>
        <v>3.0928824432056845E-4</v>
      </c>
      <c r="V72" s="15">
        <v>639520.43999999994</v>
      </c>
      <c r="W72" s="16">
        <f t="shared" si="83"/>
        <v>6.0555353012064583E-4</v>
      </c>
      <c r="X72" s="15">
        <v>602493.11</v>
      </c>
      <c r="Y72" s="16">
        <f t="shared" si="84"/>
        <v>5.4279856926256421E-4</v>
      </c>
      <c r="Z72" s="17">
        <v>690579.35</v>
      </c>
      <c r="AA72" s="9">
        <f t="shared" si="85"/>
        <v>5.8666528244950822E-4</v>
      </c>
      <c r="AB72" s="17">
        <v>769626.2</v>
      </c>
      <c r="AC72" s="14">
        <f t="shared" si="86"/>
        <v>6.3067699241585906E-4</v>
      </c>
      <c r="AD72" s="17">
        <v>449876.37</v>
      </c>
      <c r="AE72" s="14">
        <f t="shared" si="87"/>
        <v>3.6883036345166672E-4</v>
      </c>
      <c r="AF72" s="17">
        <v>1608166.48</v>
      </c>
      <c r="AG72" s="14">
        <f t="shared" si="88"/>
        <v>1.2360267202764052E-3</v>
      </c>
      <c r="AH72" s="17">
        <v>1578780.82</v>
      </c>
      <c r="AI72" s="14">
        <f t="shared" si="89"/>
        <v>1.149935849056933E-3</v>
      </c>
      <c r="AJ72" s="17">
        <v>325228.3</v>
      </c>
      <c r="AK72" s="14">
        <f t="shared" si="90"/>
        <v>2.4709691736239962E-4</v>
      </c>
      <c r="AL72" s="17">
        <v>151083</v>
      </c>
      <c r="AM72" s="14">
        <f t="shared" si="91"/>
        <v>1.1966469057327025E-4</v>
      </c>
      <c r="AN72" s="17">
        <v>6258.5</v>
      </c>
      <c r="AO72" s="14">
        <f t="shared" si="92"/>
        <v>5.1514124834893428E-6</v>
      </c>
    </row>
    <row r="73" spans="1:41" x14ac:dyDescent="0.15">
      <c r="A73" s="6" t="s">
        <v>110</v>
      </c>
      <c r="B73" s="6" t="s">
        <v>68</v>
      </c>
      <c r="C73" s="7" t="s">
        <v>111</v>
      </c>
      <c r="D73" s="60">
        <v>0</v>
      </c>
      <c r="E73" s="9">
        <f t="shared" si="74"/>
        <v>0</v>
      </c>
      <c r="F73" s="58">
        <v>0</v>
      </c>
      <c r="G73" s="9">
        <f t="shared" si="75"/>
        <v>0</v>
      </c>
      <c r="H73" s="8">
        <v>0</v>
      </c>
      <c r="I73" s="9">
        <f t="shared" si="76"/>
        <v>0</v>
      </c>
      <c r="J73" s="8">
        <v>0</v>
      </c>
      <c r="K73" s="10">
        <f t="shared" si="77"/>
        <v>0</v>
      </c>
      <c r="L73" s="11">
        <v>0</v>
      </c>
      <c r="M73" s="12">
        <f t="shared" si="78"/>
        <v>0</v>
      </c>
      <c r="N73" s="11">
        <v>0</v>
      </c>
      <c r="O73" s="9">
        <f t="shared" si="79"/>
        <v>0</v>
      </c>
      <c r="P73" s="13">
        <v>143865.93</v>
      </c>
      <c r="Q73" s="14">
        <f t="shared" si="80"/>
        <v>1.4110472088097026E-4</v>
      </c>
      <c r="R73" s="15">
        <v>585705.46</v>
      </c>
      <c r="S73" s="9">
        <f t="shared" si="81"/>
        <v>5.4625351823340336E-4</v>
      </c>
      <c r="T73" s="15">
        <v>361001</v>
      </c>
      <c r="U73" s="16">
        <f t="shared" si="82"/>
        <v>3.3215775785715211E-4</v>
      </c>
      <c r="V73" s="15">
        <v>26864.3</v>
      </c>
      <c r="W73" s="16">
        <f t="shared" si="83"/>
        <v>2.5437453882193457E-5</v>
      </c>
      <c r="X73" s="15">
        <v>76553.7</v>
      </c>
      <c r="Y73" s="16">
        <f t="shared" si="84"/>
        <v>6.8968819961701409E-5</v>
      </c>
      <c r="Z73" s="17">
        <v>0</v>
      </c>
      <c r="AA73" s="9">
        <f t="shared" si="85"/>
        <v>0</v>
      </c>
      <c r="AB73" s="17">
        <v>0</v>
      </c>
      <c r="AC73" s="14">
        <f t="shared" si="86"/>
        <v>0</v>
      </c>
      <c r="AD73" s="17">
        <v>0</v>
      </c>
      <c r="AE73" s="14">
        <f t="shared" si="87"/>
        <v>0</v>
      </c>
      <c r="AF73" s="17">
        <v>0</v>
      </c>
      <c r="AG73" s="14">
        <f t="shared" si="88"/>
        <v>0</v>
      </c>
      <c r="AH73" s="17">
        <v>15000</v>
      </c>
      <c r="AI73" s="14">
        <f t="shared" si="89"/>
        <v>1.0925542999600155E-5</v>
      </c>
      <c r="AJ73" s="17">
        <v>6248</v>
      </c>
      <c r="AK73" s="14">
        <f t="shared" si="90"/>
        <v>4.7470086080463263E-6</v>
      </c>
      <c r="AL73" s="17">
        <v>521034.59</v>
      </c>
      <c r="AM73" s="14">
        <f t="shared" si="91"/>
        <v>4.1268337927047208E-4</v>
      </c>
      <c r="AN73" s="17">
        <v>4872278.17</v>
      </c>
      <c r="AO73" s="14">
        <f t="shared" si="92"/>
        <v>4.0104041843845349E-3</v>
      </c>
    </row>
    <row r="74" spans="1:41" x14ac:dyDescent="0.15">
      <c r="A74" s="6" t="s">
        <v>112</v>
      </c>
      <c r="B74" s="6" t="s">
        <v>68</v>
      </c>
      <c r="C74" s="7" t="s">
        <v>113</v>
      </c>
      <c r="D74" s="60">
        <v>0</v>
      </c>
      <c r="E74" s="9">
        <f t="shared" si="74"/>
        <v>0</v>
      </c>
      <c r="F74" s="58">
        <v>0</v>
      </c>
      <c r="G74" s="9">
        <f t="shared" si="75"/>
        <v>0</v>
      </c>
      <c r="H74" s="8">
        <v>0</v>
      </c>
      <c r="I74" s="9">
        <f t="shared" si="76"/>
        <v>0</v>
      </c>
      <c r="J74" s="8">
        <v>0</v>
      </c>
      <c r="K74" s="10">
        <f t="shared" si="77"/>
        <v>0</v>
      </c>
      <c r="L74" s="11">
        <v>0</v>
      </c>
      <c r="M74" s="12">
        <f t="shared" si="78"/>
        <v>0</v>
      </c>
      <c r="N74" s="11">
        <v>0</v>
      </c>
      <c r="O74" s="9">
        <f t="shared" si="79"/>
        <v>0</v>
      </c>
      <c r="P74" s="13">
        <v>0</v>
      </c>
      <c r="Q74" s="14">
        <f t="shared" si="80"/>
        <v>0</v>
      </c>
      <c r="R74" s="15">
        <v>472893.96</v>
      </c>
      <c r="S74" s="9">
        <f t="shared" si="81"/>
        <v>4.4104077397763434E-4</v>
      </c>
      <c r="T74" s="15">
        <v>0</v>
      </c>
      <c r="U74" s="16">
        <f t="shared" si="82"/>
        <v>0</v>
      </c>
      <c r="V74" s="15">
        <v>0</v>
      </c>
      <c r="W74" s="16">
        <f t="shared" si="83"/>
        <v>0</v>
      </c>
      <c r="X74" s="15">
        <v>485061.61</v>
      </c>
      <c r="Y74" s="16">
        <f t="shared" si="84"/>
        <v>4.3700208938853409E-4</v>
      </c>
      <c r="Z74" s="17">
        <v>264938.39</v>
      </c>
      <c r="AA74" s="9">
        <f t="shared" si="85"/>
        <v>2.2507211575479048E-4</v>
      </c>
      <c r="AB74" s="17">
        <v>727119.14</v>
      </c>
      <c r="AC74" s="14">
        <f t="shared" si="86"/>
        <v>5.9584420637343949E-4</v>
      </c>
      <c r="AD74" s="17">
        <v>69767.27</v>
      </c>
      <c r="AE74" s="14">
        <f t="shared" si="87"/>
        <v>5.7198575580065621E-5</v>
      </c>
      <c r="AF74" s="17">
        <v>77959</v>
      </c>
      <c r="AG74" s="14">
        <f t="shared" si="88"/>
        <v>5.9918800873170961E-5</v>
      </c>
      <c r="AH74" s="17">
        <v>79400</v>
      </c>
      <c r="AI74" s="14">
        <f t="shared" si="89"/>
        <v>5.7832540944550151E-5</v>
      </c>
      <c r="AJ74" s="17">
        <v>232193</v>
      </c>
      <c r="AK74" s="14">
        <f t="shared" si="90"/>
        <v>1.7641199899617486E-4</v>
      </c>
      <c r="AL74" s="17">
        <v>477349</v>
      </c>
      <c r="AM74" s="14">
        <f t="shared" si="91"/>
        <v>3.780823810783475E-4</v>
      </c>
      <c r="AN74" s="17">
        <v>470648</v>
      </c>
      <c r="AO74" s="14">
        <f t="shared" si="92"/>
        <v>3.8739346209623588E-4</v>
      </c>
    </row>
    <row r="75" spans="1:41" x14ac:dyDescent="0.15">
      <c r="A75" s="6" t="s">
        <v>114</v>
      </c>
      <c r="B75" s="6" t="s">
        <v>68</v>
      </c>
      <c r="C75" s="7" t="s">
        <v>115</v>
      </c>
      <c r="D75" s="60">
        <v>1993599.41</v>
      </c>
      <c r="E75" s="9">
        <f t="shared" si="74"/>
        <v>2.1971656903971327E-3</v>
      </c>
      <c r="F75" s="58">
        <v>2436740.37</v>
      </c>
      <c r="G75" s="9">
        <f t="shared" si="75"/>
        <v>2.8010611623633637E-3</v>
      </c>
      <c r="H75" s="8">
        <v>1549207.88</v>
      </c>
      <c r="I75" s="9">
        <f t="shared" si="76"/>
        <v>1.79712799434359E-3</v>
      </c>
      <c r="J75" s="8">
        <v>3502845.46</v>
      </c>
      <c r="K75" s="10">
        <f t="shared" si="77"/>
        <v>4.0518072957359368E-3</v>
      </c>
      <c r="L75" s="11">
        <v>2850681.23</v>
      </c>
      <c r="M75" s="12">
        <f t="shared" si="78"/>
        <v>3.4160636230375651E-3</v>
      </c>
      <c r="N75" s="11">
        <v>1573511.78</v>
      </c>
      <c r="O75" s="9">
        <f t="shared" si="79"/>
        <v>1.7781615847823563E-3</v>
      </c>
      <c r="P75" s="13">
        <v>1539015.19</v>
      </c>
      <c r="Q75" s="14">
        <f t="shared" si="80"/>
        <v>1.5094769749621987E-3</v>
      </c>
      <c r="R75" s="15">
        <v>1409725.15</v>
      </c>
      <c r="S75" s="9">
        <f t="shared" si="81"/>
        <v>1.3147688992511907E-3</v>
      </c>
      <c r="T75" s="15">
        <v>1509304.49</v>
      </c>
      <c r="U75" s="16">
        <f t="shared" si="82"/>
        <v>1.3887141457284951E-3</v>
      </c>
      <c r="V75" s="15">
        <v>1316729.3400000001</v>
      </c>
      <c r="W75" s="16">
        <f t="shared" si="83"/>
        <v>1.2467937694851917E-3</v>
      </c>
      <c r="X75" s="15">
        <v>819535.16</v>
      </c>
      <c r="Y75" s="16">
        <f t="shared" si="84"/>
        <v>7.3833626463938595E-4</v>
      </c>
      <c r="Z75" s="17">
        <v>2123357.88</v>
      </c>
      <c r="AA75" s="9">
        <f t="shared" si="85"/>
        <v>1.80384824772358E-3</v>
      </c>
      <c r="AB75" s="17">
        <v>2588945.2599999998</v>
      </c>
      <c r="AC75" s="14">
        <f t="shared" si="86"/>
        <v>2.1215340773301302E-3</v>
      </c>
      <c r="AD75" s="17">
        <v>4082437.2</v>
      </c>
      <c r="AE75" s="14">
        <f t="shared" si="87"/>
        <v>3.3469790739278095E-3</v>
      </c>
      <c r="AF75" s="17">
        <v>2399971.54</v>
      </c>
      <c r="AG75" s="14">
        <f t="shared" si="88"/>
        <v>1.844603147892321E-3</v>
      </c>
      <c r="AH75" s="17">
        <v>2027264.71</v>
      </c>
      <c r="AI75" s="14">
        <f t="shared" si="89"/>
        <v>1.4765978507117958E-3</v>
      </c>
      <c r="AJ75" s="17">
        <v>406612.68</v>
      </c>
      <c r="AK75" s="14">
        <f t="shared" si="90"/>
        <v>3.0892988029782107E-4</v>
      </c>
      <c r="AL75" s="17">
        <v>718716.87</v>
      </c>
      <c r="AM75" s="14">
        <f t="shared" si="91"/>
        <v>5.6925684463731395E-4</v>
      </c>
      <c r="AN75" s="17">
        <v>328569.06</v>
      </c>
      <c r="AO75" s="14">
        <f t="shared" si="92"/>
        <v>2.7044735277979691E-4</v>
      </c>
    </row>
    <row r="76" spans="1:41" s="30" customFormat="1" x14ac:dyDescent="0.15">
      <c r="A76" s="18"/>
      <c r="B76" s="18"/>
      <c r="C76" s="19" t="s">
        <v>181</v>
      </c>
      <c r="D76" s="26">
        <f>SUM(D52:D75)</f>
        <v>566404545.81999981</v>
      </c>
      <c r="E76" s="21">
        <f t="shared" si="74"/>
        <v>0.62424006985469283</v>
      </c>
      <c r="F76" s="20">
        <f>SUM(F52:F75)</f>
        <v>544638752.80000007</v>
      </c>
      <c r="G76" s="21">
        <f t="shared" si="75"/>
        <v>0.62606852858357698</v>
      </c>
      <c r="H76" s="20">
        <f>SUM(H52:H75)</f>
        <v>515546931.95999998</v>
      </c>
      <c r="I76" s="21">
        <f t="shared" si="76"/>
        <v>0.59805003304221904</v>
      </c>
      <c r="J76" s="20">
        <f>SUM(J52:J75)</f>
        <v>498777998.12</v>
      </c>
      <c r="K76" s="22">
        <f t="shared" si="77"/>
        <v>0.5769459015000854</v>
      </c>
      <c r="L76" s="23">
        <f>SUM(L52:L75)</f>
        <v>466779695</v>
      </c>
      <c r="M76" s="24">
        <f t="shared" si="78"/>
        <v>0.55935722285654144</v>
      </c>
      <c r="N76" s="20">
        <f>SUM(N52:N75)</f>
        <v>504658192.56999993</v>
      </c>
      <c r="O76" s="21">
        <f t="shared" si="79"/>
        <v>0.57029367233187833</v>
      </c>
      <c r="P76" s="20">
        <f>SUM(P52:P75)</f>
        <v>605367787.89999998</v>
      </c>
      <c r="Q76" s="25">
        <f t="shared" si="80"/>
        <v>0.59374900465982394</v>
      </c>
      <c r="R76" s="20">
        <f>SUM(R52:R75)</f>
        <v>595045905.60000014</v>
      </c>
      <c r="S76" s="21">
        <f t="shared" si="81"/>
        <v>0.55496481020406008</v>
      </c>
      <c r="T76" s="26">
        <f>SUM(T52:T75)</f>
        <v>615424666.39999986</v>
      </c>
      <c r="U76" s="27">
        <f t="shared" si="82"/>
        <v>0.56625349326292662</v>
      </c>
      <c r="V76" s="20">
        <f>SUM(V52:V75)</f>
        <v>595935765.3900001</v>
      </c>
      <c r="W76" s="27">
        <f t="shared" si="83"/>
        <v>0.56428377247342343</v>
      </c>
      <c r="X76" s="20">
        <f>SUM(X52:X75)</f>
        <v>630821169.71000004</v>
      </c>
      <c r="Y76" s="27">
        <f t="shared" si="84"/>
        <v>0.56831990722537096</v>
      </c>
      <c r="Z76" s="28">
        <f>SUM(Z52:Z75)</f>
        <v>649701035.30000007</v>
      </c>
      <c r="AA76" s="21">
        <f t="shared" si="85"/>
        <v>0.55193808123861865</v>
      </c>
      <c r="AB76" s="29">
        <f>SUM(AB52:AB75)</f>
        <v>680026545.62999976</v>
      </c>
      <c r="AC76" s="25">
        <f t="shared" si="86"/>
        <v>0.55725376365938972</v>
      </c>
      <c r="AD76" s="28">
        <f>SUM(AD52:AD75)</f>
        <v>677145858.34000003</v>
      </c>
      <c r="AE76" s="25">
        <f t="shared" si="87"/>
        <v>0.55515686018657306</v>
      </c>
      <c r="AF76" s="29">
        <f>SUM(AF52:AF75)</f>
        <v>702924698.98000002</v>
      </c>
      <c r="AG76" s="25">
        <f t="shared" si="88"/>
        <v>0.54026353682084505</v>
      </c>
      <c r="AH76" s="29">
        <f>SUM(AH52:AH75)</f>
        <v>762889523.2700001</v>
      </c>
      <c r="AI76" s="25">
        <f t="shared" si="89"/>
        <v>0.55566548602872323</v>
      </c>
      <c r="AJ76" s="29">
        <f>SUM(AJ52:AJ75)</f>
        <v>754124986.17999983</v>
      </c>
      <c r="AK76" s="25">
        <f t="shared" si="90"/>
        <v>0.57295739451652938</v>
      </c>
      <c r="AL76" s="29">
        <f>SUM(AL52:AL75)</f>
        <v>722329627.67000008</v>
      </c>
      <c r="AM76" s="25">
        <f t="shared" si="91"/>
        <v>0.57211831501251675</v>
      </c>
      <c r="AN76" s="29">
        <f>SUM(AN52:AN75)</f>
        <v>659398855.4799999</v>
      </c>
      <c r="AO76" s="25">
        <f t="shared" si="92"/>
        <v>0.54275553179168434</v>
      </c>
    </row>
    <row r="77" spans="1:41" x14ac:dyDescent="0.15">
      <c r="A77" s="6"/>
      <c r="B77" s="6"/>
      <c r="C77" s="7"/>
      <c r="E77" s="9"/>
      <c r="F77" s="31"/>
      <c r="G77" s="9"/>
      <c r="H77" s="31"/>
      <c r="I77" s="9"/>
      <c r="J77" s="31"/>
      <c r="K77" s="10"/>
      <c r="M77" s="12"/>
      <c r="N77" s="31"/>
      <c r="O77" s="9"/>
      <c r="P77" s="31"/>
      <c r="Q77" s="14"/>
      <c r="R77" s="31"/>
      <c r="S77" s="9"/>
      <c r="U77" s="16"/>
      <c r="V77" s="31"/>
      <c r="W77" s="16"/>
      <c r="X77" s="31"/>
      <c r="Y77" s="16"/>
      <c r="Z77" s="7"/>
      <c r="AA77" s="9"/>
      <c r="AC77" s="14"/>
      <c r="AD77" s="7"/>
      <c r="AE77" s="14"/>
      <c r="AF77" s="17"/>
      <c r="AH77" s="17"/>
      <c r="AJ77" s="17"/>
      <c r="AL77" s="17"/>
      <c r="AN77" s="17"/>
    </row>
    <row r="78" spans="1:41" x14ac:dyDescent="0.15">
      <c r="A78" s="6" t="s">
        <v>116</v>
      </c>
      <c r="B78" s="6" t="s">
        <v>117</v>
      </c>
      <c r="C78" s="7" t="s">
        <v>118</v>
      </c>
      <c r="D78" s="60">
        <v>683863.21</v>
      </c>
      <c r="E78" s="9">
        <f t="shared" ref="E78:E105" si="93">D78/$D$118</f>
        <v>7.536924290807497E-4</v>
      </c>
      <c r="F78" s="58">
        <v>1008996.11</v>
      </c>
      <c r="G78" s="9">
        <f t="shared" ref="G78:G105" si="94">F78/$F$118</f>
        <v>1.1598526669038245E-3</v>
      </c>
      <c r="H78" s="8">
        <v>722477.56</v>
      </c>
      <c r="I78" s="9">
        <f t="shared" ref="I78:I101" si="95">H78/$H$118</f>
        <v>8.3809581988509565E-4</v>
      </c>
      <c r="J78" s="8">
        <v>240444.33</v>
      </c>
      <c r="K78" s="10">
        <f t="shared" ref="K78:K101" si="96">J78/$J$118</f>
        <v>2.7812648363663157E-4</v>
      </c>
      <c r="L78" s="11">
        <v>425407</v>
      </c>
      <c r="M78" s="12">
        <f t="shared" ref="M78:M101" si="97">L78/$L$118</f>
        <v>5.0977898278915649E-4</v>
      </c>
      <c r="N78" s="11">
        <v>376636</v>
      </c>
      <c r="O78" s="9">
        <f t="shared" ref="O78:O97" si="98">N78/$N$118</f>
        <v>4.2562100592986185E-4</v>
      </c>
      <c r="P78" s="13">
        <v>486565.92</v>
      </c>
      <c r="Q78" s="14">
        <f t="shared" ref="Q78:Q97" si="99">P78/$P$118</f>
        <v>4.7722729302060961E-4</v>
      </c>
      <c r="R78" s="15">
        <v>535342.41</v>
      </c>
      <c r="S78" s="9">
        <f t="shared" ref="S78:S97" si="100">R78/$R$118</f>
        <v>4.9928282198709426E-4</v>
      </c>
      <c r="T78" s="15">
        <v>508335.25</v>
      </c>
      <c r="U78" s="16">
        <f t="shared" ref="U78:U97" si="101">T78/$T$118</f>
        <v>4.6772030238075485E-4</v>
      </c>
      <c r="V78" s="15">
        <v>479688.98</v>
      </c>
      <c r="W78" s="16">
        <f t="shared" ref="W78:W97" si="102">V78/$V$118</f>
        <v>4.5421121363841305E-4</v>
      </c>
      <c r="X78" s="15">
        <v>453963.22</v>
      </c>
      <c r="Y78" s="16">
        <f t="shared" ref="Y78:Y97" si="103">X78/$X$118</f>
        <v>4.0898490326939449E-4</v>
      </c>
      <c r="Z78" s="17">
        <v>506960.14</v>
      </c>
      <c r="AA78" s="9">
        <f t="shared" ref="AA78:AA97" si="104">Z78/$Z$118</f>
        <v>4.3067594437010349E-4</v>
      </c>
      <c r="AB78" s="17">
        <v>1106605.54</v>
      </c>
      <c r="AC78" s="14">
        <f t="shared" ref="AC78:AC97" si="105">AB78/$AB$118</f>
        <v>9.068176911829765E-4</v>
      </c>
      <c r="AD78" s="17">
        <v>794979.72</v>
      </c>
      <c r="AE78" s="14">
        <f t="shared" ref="AE78:AE97" si="106">AD78/$AD$118</f>
        <v>6.5176274776180003E-4</v>
      </c>
      <c r="AF78" s="17">
        <v>1141771</v>
      </c>
      <c r="AG78" s="14">
        <f t="shared" ref="AG78:AG97" si="107">AF78/$AF$118</f>
        <v>8.7755806503112248E-4</v>
      </c>
      <c r="AH78" s="17">
        <v>762463</v>
      </c>
      <c r="AI78" s="14">
        <f t="shared" ref="AI78:AI97" si="108">AH78/$AH$118</f>
        <v>5.5535481947360885E-4</v>
      </c>
      <c r="AJ78" s="17">
        <v>658433.49</v>
      </c>
      <c r="AK78" s="14">
        <f t="shared" ref="AK78:AK97" si="109">AJ78/$AJ$118</f>
        <v>5.0025439258258395E-4</v>
      </c>
      <c r="AL78" s="17">
        <v>840961.59</v>
      </c>
      <c r="AM78" s="14">
        <f t="shared" ref="AM78:AM97" si="110">AL78/$AL$118</f>
        <v>6.6608028998203209E-4</v>
      </c>
      <c r="AN78" s="17">
        <v>565725.79</v>
      </c>
      <c r="AO78" s="14">
        <f t="shared" ref="AO78:AO97" si="111">AN78/$AN$118</f>
        <v>4.6565261593638582E-4</v>
      </c>
    </row>
    <row r="79" spans="1:41" x14ac:dyDescent="0.15">
      <c r="A79" s="6" t="s">
        <v>119</v>
      </c>
      <c r="B79" s="6" t="s">
        <v>117</v>
      </c>
      <c r="C79" s="7" t="s">
        <v>120</v>
      </c>
      <c r="D79" s="60">
        <v>1285605.98</v>
      </c>
      <c r="E79" s="9">
        <f t="shared" si="93"/>
        <v>1.4168791064326121E-3</v>
      </c>
      <c r="F79" s="58">
        <v>1905255.95</v>
      </c>
      <c r="G79" s="9">
        <f t="shared" si="94"/>
        <v>2.1901136910645572E-3</v>
      </c>
      <c r="H79" s="8">
        <v>3012644.06</v>
      </c>
      <c r="I79" s="9">
        <f t="shared" si="95"/>
        <v>3.4947582226466153E-3</v>
      </c>
      <c r="J79" s="8">
        <v>2777537.18</v>
      </c>
      <c r="K79" s="10">
        <f t="shared" si="96"/>
        <v>3.2128295520356242E-3</v>
      </c>
      <c r="L79" s="11">
        <v>3485365.08</v>
      </c>
      <c r="M79" s="12">
        <f t="shared" si="97"/>
        <v>4.1766258315712882E-3</v>
      </c>
      <c r="N79" s="11">
        <v>3680419.11</v>
      </c>
      <c r="O79" s="9">
        <f t="shared" si="98"/>
        <v>4.1590917592627544E-3</v>
      </c>
      <c r="P79" s="13">
        <v>5701453.5</v>
      </c>
      <c r="Q79" s="14">
        <f t="shared" si="99"/>
        <v>5.5920258864161311E-3</v>
      </c>
      <c r="R79" s="15">
        <v>5670382.5999999996</v>
      </c>
      <c r="S79" s="9">
        <f t="shared" si="100"/>
        <v>5.2884370328039514E-3</v>
      </c>
      <c r="T79" s="15">
        <v>4805521.95</v>
      </c>
      <c r="U79" s="16">
        <f t="shared" si="101"/>
        <v>4.4215705669661013E-3</v>
      </c>
      <c r="V79" s="15">
        <v>5219131.07</v>
      </c>
      <c r="W79" s="16">
        <f t="shared" si="102"/>
        <v>4.9419268657008748E-3</v>
      </c>
      <c r="X79" s="15">
        <v>5570986.1100000003</v>
      </c>
      <c r="Y79" s="16">
        <f t="shared" si="103"/>
        <v>5.0190172131422683E-3</v>
      </c>
      <c r="Z79" s="17">
        <v>4122261.61</v>
      </c>
      <c r="AA79" s="9">
        <f t="shared" si="104"/>
        <v>3.5019694286564092E-3</v>
      </c>
      <c r="AB79" s="17">
        <v>2876223.07</v>
      </c>
      <c r="AC79" s="14">
        <f t="shared" si="105"/>
        <v>2.3569464180204741E-3</v>
      </c>
      <c r="AD79" s="17">
        <v>545430.09</v>
      </c>
      <c r="AE79" s="14">
        <f t="shared" si="106"/>
        <v>4.4716991544182524E-4</v>
      </c>
      <c r="AF79" s="17">
        <v>771583.1</v>
      </c>
      <c r="AG79" s="14">
        <f t="shared" si="107"/>
        <v>5.9303395536120212E-4</v>
      </c>
      <c r="AH79" s="17">
        <v>1179934.5</v>
      </c>
      <c r="AI79" s="14">
        <f t="shared" si="108"/>
        <v>8.5942834109744724E-4</v>
      </c>
      <c r="AJ79" s="17">
        <v>1120060.68</v>
      </c>
      <c r="AK79" s="14">
        <f t="shared" si="109"/>
        <v>8.5098234466936956E-4</v>
      </c>
      <c r="AL79" s="17">
        <v>737959.78</v>
      </c>
      <c r="AM79" s="14">
        <f t="shared" si="110"/>
        <v>5.8449811513683596E-4</v>
      </c>
      <c r="AN79" s="17">
        <v>789032.15</v>
      </c>
      <c r="AO79" s="14">
        <f t="shared" si="111"/>
        <v>6.4945754851552856E-4</v>
      </c>
    </row>
    <row r="80" spans="1:41" x14ac:dyDescent="0.15">
      <c r="A80" s="6" t="s">
        <v>121</v>
      </c>
      <c r="B80" s="6" t="s">
        <v>117</v>
      </c>
      <c r="C80" s="57" t="s">
        <v>243</v>
      </c>
      <c r="D80" s="60">
        <v>259022.74</v>
      </c>
      <c r="E80" s="9">
        <f t="shared" si="93"/>
        <v>2.8547153179617814E-4</v>
      </c>
      <c r="F80" s="58">
        <v>176240.86</v>
      </c>
      <c r="G80" s="9">
        <f t="shared" si="94"/>
        <v>2.0259090145394472E-4</v>
      </c>
      <c r="H80" s="8">
        <v>73554</v>
      </c>
      <c r="I80" s="9">
        <f t="shared" si="95"/>
        <v>8.532486453396327E-5</v>
      </c>
      <c r="J80" s="8">
        <v>883982.29</v>
      </c>
      <c r="K80" s="10">
        <f t="shared" si="96"/>
        <v>1.0225189586078288E-3</v>
      </c>
      <c r="L80" s="11">
        <v>287972</v>
      </c>
      <c r="M80" s="12">
        <f t="shared" si="97"/>
        <v>3.4508617214046544E-4</v>
      </c>
      <c r="N80" s="11">
        <v>88770.5</v>
      </c>
      <c r="O80" s="9">
        <f t="shared" si="98"/>
        <v>1.0031592706723947E-4</v>
      </c>
      <c r="P80" s="13">
        <v>462919.84</v>
      </c>
      <c r="Q80" s="14">
        <f t="shared" si="99"/>
        <v>4.5403505064377247E-4</v>
      </c>
      <c r="R80" s="15">
        <v>484821</v>
      </c>
      <c r="S80" s="9">
        <f t="shared" si="100"/>
        <v>4.5216443255187834E-4</v>
      </c>
      <c r="T80" s="15">
        <v>1481885.83</v>
      </c>
      <c r="U80" s="16">
        <f t="shared" si="101"/>
        <v>1.3634861806285437E-3</v>
      </c>
      <c r="V80" s="15">
        <v>1559449.2</v>
      </c>
      <c r="W80" s="16">
        <f t="shared" si="102"/>
        <v>1.4766220265044494E-3</v>
      </c>
      <c r="X80" s="15">
        <v>399355.39</v>
      </c>
      <c r="Y80" s="16">
        <f t="shared" si="103"/>
        <v>3.5978757386834404E-4</v>
      </c>
      <c r="Z80" s="17">
        <v>279596.65999999997</v>
      </c>
      <c r="AA80" s="9">
        <f t="shared" si="104"/>
        <v>2.3752470083392892E-4</v>
      </c>
      <c r="AB80" s="17">
        <v>253664.46</v>
      </c>
      <c r="AC80" s="14">
        <f t="shared" si="105"/>
        <v>2.0786758392008094E-4</v>
      </c>
      <c r="AD80" s="17">
        <v>790785.38</v>
      </c>
      <c r="AE80" s="14">
        <f t="shared" si="106"/>
        <v>6.4832402537093553E-4</v>
      </c>
      <c r="AF80" s="17">
        <v>849027.24</v>
      </c>
      <c r="AG80" s="14">
        <f t="shared" si="107"/>
        <v>6.5255703805151334E-4</v>
      </c>
      <c r="AH80" s="17">
        <v>984548.53</v>
      </c>
      <c r="AI80" s="14">
        <f t="shared" si="108"/>
        <v>7.1711515331387488E-4</v>
      </c>
      <c r="AJ80" s="17">
        <v>810603.5</v>
      </c>
      <c r="AK80" s="14">
        <f t="shared" si="109"/>
        <v>6.158677644386172E-4</v>
      </c>
      <c r="AL80" s="17">
        <v>450383.51</v>
      </c>
      <c r="AM80" s="14">
        <f t="shared" si="110"/>
        <v>3.5672447173708071E-4</v>
      </c>
      <c r="AN80" s="17">
        <v>303013.58</v>
      </c>
      <c r="AO80" s="14">
        <f t="shared" si="111"/>
        <v>2.4941246923045404E-4</v>
      </c>
    </row>
    <row r="81" spans="1:41" x14ac:dyDescent="0.15">
      <c r="A81" s="6" t="s">
        <v>122</v>
      </c>
      <c r="B81" s="6" t="s">
        <v>117</v>
      </c>
      <c r="C81" s="7" t="s">
        <v>123</v>
      </c>
      <c r="D81" s="60">
        <v>2801</v>
      </c>
      <c r="E81" s="9">
        <f t="shared" si="93"/>
        <v>3.0870098917226151E-6</v>
      </c>
      <c r="F81" s="58">
        <v>0</v>
      </c>
      <c r="G81" s="9">
        <f t="shared" si="94"/>
        <v>0</v>
      </c>
      <c r="H81" s="8">
        <v>29850</v>
      </c>
      <c r="I81" s="9">
        <f t="shared" si="95"/>
        <v>3.4626902769921471E-5</v>
      </c>
      <c r="J81" s="8">
        <v>22174.16</v>
      </c>
      <c r="K81" s="10">
        <f t="shared" si="96"/>
        <v>2.564926837075364E-5</v>
      </c>
      <c r="L81" s="11">
        <v>8300</v>
      </c>
      <c r="M81" s="12">
        <f t="shared" si="97"/>
        <v>9.9461587542047938E-6</v>
      </c>
      <c r="N81" s="11">
        <v>53500</v>
      </c>
      <c r="O81" s="9">
        <f t="shared" si="98"/>
        <v>6.0458171330535611E-5</v>
      </c>
      <c r="P81" s="13">
        <v>959</v>
      </c>
      <c r="Q81" s="14">
        <f t="shared" si="99"/>
        <v>9.4059397749592615E-7</v>
      </c>
      <c r="R81" s="15">
        <v>0</v>
      </c>
      <c r="S81" s="9">
        <f t="shared" si="100"/>
        <v>0</v>
      </c>
      <c r="T81" s="15">
        <v>309.64</v>
      </c>
      <c r="U81" s="16">
        <f t="shared" si="101"/>
        <v>2.8490039679360605E-7</v>
      </c>
      <c r="V81" s="15">
        <v>27991.86</v>
      </c>
      <c r="W81" s="16">
        <f t="shared" si="102"/>
        <v>2.6505125680803734E-5</v>
      </c>
      <c r="X81" s="15">
        <v>194509.5</v>
      </c>
      <c r="Y81" s="16">
        <f t="shared" si="103"/>
        <v>1.7523765260647831E-4</v>
      </c>
      <c r="Z81" s="17">
        <v>135953.76999999999</v>
      </c>
      <c r="AA81" s="9">
        <f t="shared" si="104"/>
        <v>1.1549629579443038E-4</v>
      </c>
      <c r="AB81" s="17">
        <v>10963.63</v>
      </c>
      <c r="AC81" s="14">
        <f t="shared" si="105"/>
        <v>8.9842435124483606E-6</v>
      </c>
      <c r="AD81" s="17">
        <v>16475.39</v>
      </c>
      <c r="AE81" s="14">
        <f t="shared" si="106"/>
        <v>1.3507319981505041E-5</v>
      </c>
      <c r="AF81" s="17">
        <v>12714.21</v>
      </c>
      <c r="AG81" s="14">
        <f t="shared" si="107"/>
        <v>9.772062459109005E-6</v>
      </c>
      <c r="AH81" s="17">
        <v>15614</v>
      </c>
      <c r="AI81" s="14">
        <f t="shared" si="108"/>
        <v>1.1372761893050456E-5</v>
      </c>
      <c r="AJ81" s="17">
        <v>4997</v>
      </c>
      <c r="AK81" s="14">
        <f t="shared" si="109"/>
        <v>3.7965432161343615E-6</v>
      </c>
      <c r="AL81" s="17">
        <v>9420.85</v>
      </c>
      <c r="AM81" s="14">
        <f t="shared" si="110"/>
        <v>7.4617468556170647E-6</v>
      </c>
      <c r="AN81" s="17">
        <v>8647.6</v>
      </c>
      <c r="AO81" s="14">
        <f t="shared" si="111"/>
        <v>7.1178963956574964E-6</v>
      </c>
    </row>
    <row r="82" spans="1:41" x14ac:dyDescent="0.15">
      <c r="A82" s="6" t="s">
        <v>124</v>
      </c>
      <c r="B82" s="6" t="s">
        <v>117</v>
      </c>
      <c r="C82" s="7" t="s">
        <v>125</v>
      </c>
      <c r="D82" s="60">
        <v>613109.77</v>
      </c>
      <c r="E82" s="9">
        <f t="shared" si="93"/>
        <v>6.7571436083605049E-4</v>
      </c>
      <c r="F82" s="58">
        <v>1190591.01</v>
      </c>
      <c r="G82" s="9">
        <f t="shared" si="94"/>
        <v>1.3685980990949689E-3</v>
      </c>
      <c r="H82" s="8">
        <v>339348.22</v>
      </c>
      <c r="I82" s="9">
        <f t="shared" si="95"/>
        <v>3.9365419829433566E-4</v>
      </c>
      <c r="J82" s="8">
        <v>965479.07</v>
      </c>
      <c r="K82" s="10">
        <f t="shared" si="96"/>
        <v>1.1167878184686877E-3</v>
      </c>
      <c r="L82" s="11">
        <v>807998.45</v>
      </c>
      <c r="M82" s="12">
        <f t="shared" si="97"/>
        <v>9.6825070564474753E-4</v>
      </c>
      <c r="N82" s="11">
        <v>340468.01</v>
      </c>
      <c r="O82" s="9">
        <f t="shared" si="98"/>
        <v>3.8474903329245819E-4</v>
      </c>
      <c r="P82" s="13">
        <v>536249.92000000004</v>
      </c>
      <c r="Q82" s="14">
        <f t="shared" si="99"/>
        <v>5.2595771135002323E-4</v>
      </c>
      <c r="R82" s="15">
        <v>672590.57</v>
      </c>
      <c r="S82" s="9">
        <f t="shared" si="100"/>
        <v>6.2728622197428413E-4</v>
      </c>
      <c r="T82" s="15">
        <v>1168691.92</v>
      </c>
      <c r="U82" s="16">
        <f t="shared" si="101"/>
        <v>1.0753158239810144E-3</v>
      </c>
      <c r="V82" s="15">
        <v>688743.96</v>
      </c>
      <c r="W82" s="16">
        <f t="shared" si="102"/>
        <v>6.5216263662702157E-4</v>
      </c>
      <c r="X82" s="15">
        <v>363590.84</v>
      </c>
      <c r="Y82" s="16">
        <f t="shared" si="103"/>
        <v>3.2756654719084488E-4</v>
      </c>
      <c r="Z82" s="17">
        <v>524009.41</v>
      </c>
      <c r="AA82" s="9">
        <f t="shared" si="104"/>
        <v>4.4515974670231617E-4</v>
      </c>
      <c r="AB82" s="17">
        <v>422000.67</v>
      </c>
      <c r="AC82" s="14">
        <f t="shared" si="105"/>
        <v>3.4581217915018674E-4</v>
      </c>
      <c r="AD82" s="17">
        <v>465056.85</v>
      </c>
      <c r="AE82" s="14">
        <f t="shared" si="106"/>
        <v>3.8127605371046105E-4</v>
      </c>
      <c r="AF82" s="17">
        <v>248555.57</v>
      </c>
      <c r="AG82" s="14">
        <f t="shared" si="107"/>
        <v>1.9103825991543641E-4</v>
      </c>
      <c r="AH82" s="17">
        <v>182029.23</v>
      </c>
      <c r="AI82" s="14">
        <f t="shared" si="108"/>
        <v>1.3258454530327377E-4</v>
      </c>
      <c r="AJ82" s="17">
        <v>232020.09</v>
      </c>
      <c r="AK82" s="14">
        <f t="shared" si="109"/>
        <v>1.7628062811614648E-4</v>
      </c>
      <c r="AL82" s="17">
        <v>862898.19</v>
      </c>
      <c r="AM82" s="14">
        <f t="shared" si="110"/>
        <v>6.834550869560768E-4</v>
      </c>
      <c r="AN82" s="17">
        <v>167484.54</v>
      </c>
      <c r="AO82" s="14">
        <f t="shared" si="111"/>
        <v>1.3785762565270756E-4</v>
      </c>
    </row>
    <row r="83" spans="1:41" x14ac:dyDescent="0.15">
      <c r="A83" s="6" t="s">
        <v>126</v>
      </c>
      <c r="B83" s="6" t="s">
        <v>117</v>
      </c>
      <c r="C83" s="7" t="s">
        <v>127</v>
      </c>
      <c r="D83" s="60">
        <v>248049</v>
      </c>
      <c r="E83" s="9">
        <f t="shared" si="93"/>
        <v>2.7337726405994394E-4</v>
      </c>
      <c r="F83" s="58">
        <v>445223.25</v>
      </c>
      <c r="G83" s="9">
        <f t="shared" si="94"/>
        <v>5.117892613878246E-4</v>
      </c>
      <c r="H83" s="8">
        <v>289759.89</v>
      </c>
      <c r="I83" s="9">
        <f t="shared" si="95"/>
        <v>3.3613023576727438E-4</v>
      </c>
      <c r="J83" s="8">
        <v>120650.27</v>
      </c>
      <c r="K83" s="10">
        <f t="shared" si="96"/>
        <v>1.3955843893224756E-4</v>
      </c>
      <c r="L83" s="11">
        <v>0</v>
      </c>
      <c r="M83" s="12">
        <f t="shared" si="97"/>
        <v>0</v>
      </c>
      <c r="N83" s="11">
        <v>0</v>
      </c>
      <c r="O83" s="9">
        <f t="shared" si="98"/>
        <v>0</v>
      </c>
      <c r="P83" s="13">
        <v>26980.5</v>
      </c>
      <c r="Q83" s="14">
        <f t="shared" si="99"/>
        <v>2.6462665078027985E-5</v>
      </c>
      <c r="R83" s="15">
        <v>72807.05</v>
      </c>
      <c r="S83" s="9">
        <f t="shared" si="100"/>
        <v>6.790291354752833E-5</v>
      </c>
      <c r="T83" s="15">
        <v>26973.95</v>
      </c>
      <c r="U83" s="16">
        <f t="shared" si="101"/>
        <v>2.4818786520123016E-5</v>
      </c>
      <c r="V83" s="15">
        <v>19211</v>
      </c>
      <c r="W83" s="16">
        <f t="shared" si="102"/>
        <v>1.8190644332099422E-5</v>
      </c>
      <c r="X83" s="15">
        <v>33457.870000000003</v>
      </c>
      <c r="Y83" s="16">
        <f t="shared" si="103"/>
        <v>3.0142890707203059E-5</v>
      </c>
      <c r="Z83" s="17">
        <v>275820.83</v>
      </c>
      <c r="AA83" s="9">
        <f t="shared" si="104"/>
        <v>2.343170341502505E-4</v>
      </c>
      <c r="AB83" s="17">
        <v>23950</v>
      </c>
      <c r="AC83" s="14">
        <f t="shared" si="105"/>
        <v>1.962603919715808E-5</v>
      </c>
      <c r="AD83" s="17">
        <v>67008.72</v>
      </c>
      <c r="AE83" s="14">
        <f t="shared" si="106"/>
        <v>5.4936983136124638E-5</v>
      </c>
      <c r="AF83" s="17">
        <v>559871.65</v>
      </c>
      <c r="AG83" s="14">
        <f t="shared" si="107"/>
        <v>4.3031385614083898E-4</v>
      </c>
      <c r="AH83" s="17">
        <v>326863.90999999997</v>
      </c>
      <c r="AI83" s="14">
        <f t="shared" si="108"/>
        <v>2.3807771358149565E-4</v>
      </c>
      <c r="AJ83" s="17">
        <v>174721.18</v>
      </c>
      <c r="AK83" s="14">
        <f t="shared" si="109"/>
        <v>1.3274695029897752E-4</v>
      </c>
      <c r="AL83" s="17">
        <v>147808.37</v>
      </c>
      <c r="AM83" s="14">
        <f t="shared" si="110"/>
        <v>1.1707103287722272E-4</v>
      </c>
      <c r="AN83" s="17">
        <v>953587.26</v>
      </c>
      <c r="AO83" s="14">
        <f t="shared" si="111"/>
        <v>7.8490394108179234E-4</v>
      </c>
    </row>
    <row r="84" spans="1:41" x14ac:dyDescent="0.15">
      <c r="A84" s="6" t="s">
        <v>128</v>
      </c>
      <c r="B84" s="6" t="s">
        <v>117</v>
      </c>
      <c r="C84" s="7" t="s">
        <v>129</v>
      </c>
      <c r="D84" s="60">
        <v>3105510.27</v>
      </c>
      <c r="E84" s="9">
        <f t="shared" si="93"/>
        <v>3.4226136816623239E-3</v>
      </c>
      <c r="F84" s="58">
        <v>2567506</v>
      </c>
      <c r="G84" s="9">
        <f t="shared" si="94"/>
        <v>2.951377762389561E-3</v>
      </c>
      <c r="H84" s="8">
        <v>3034687</v>
      </c>
      <c r="I84" s="9">
        <f t="shared" si="95"/>
        <v>3.5203286997033392E-3</v>
      </c>
      <c r="J84" s="8">
        <v>2297791</v>
      </c>
      <c r="K84" s="10">
        <f t="shared" si="96"/>
        <v>2.6578981128891634E-3</v>
      </c>
      <c r="L84" s="11">
        <v>1951136</v>
      </c>
      <c r="M84" s="12">
        <f t="shared" si="97"/>
        <v>2.3381094466318223E-3</v>
      </c>
      <c r="N84" s="11">
        <v>2422313</v>
      </c>
      <c r="O84" s="9">
        <f t="shared" si="98"/>
        <v>2.7373572779473589E-3</v>
      </c>
      <c r="P84" s="13">
        <v>3128941</v>
      </c>
      <c r="Q84" s="14">
        <f t="shared" si="99"/>
        <v>3.0688874458186452E-3</v>
      </c>
      <c r="R84" s="15">
        <v>2064396</v>
      </c>
      <c r="S84" s="9">
        <f t="shared" si="100"/>
        <v>1.9253424375230599E-3</v>
      </c>
      <c r="T84" s="15">
        <v>155650</v>
      </c>
      <c r="U84" s="16">
        <f t="shared" si="101"/>
        <v>1.4321388309302668E-4</v>
      </c>
      <c r="V84" s="15">
        <v>43484</v>
      </c>
      <c r="W84" s="16">
        <f t="shared" si="102"/>
        <v>4.1174430177346899E-5</v>
      </c>
      <c r="X84" s="15">
        <v>5000</v>
      </c>
      <c r="Y84" s="16">
        <f t="shared" si="103"/>
        <v>4.5046039552432739E-6</v>
      </c>
      <c r="Z84" s="17">
        <v>20615</v>
      </c>
      <c r="AA84" s="9">
        <f t="shared" si="104"/>
        <v>1.7512983551704248E-5</v>
      </c>
      <c r="AB84" s="17">
        <v>0</v>
      </c>
      <c r="AC84" s="14">
        <f t="shared" si="105"/>
        <v>0</v>
      </c>
      <c r="AD84" s="17">
        <v>240000</v>
      </c>
      <c r="AE84" s="14">
        <f t="shared" si="106"/>
        <v>1.9676358468972266E-4</v>
      </c>
      <c r="AF84" s="17">
        <v>62000</v>
      </c>
      <c r="AG84" s="14">
        <f t="shared" si="107"/>
        <v>4.765281307015995E-5</v>
      </c>
      <c r="AH84" s="17">
        <v>0</v>
      </c>
      <c r="AI84" s="14">
        <f t="shared" si="108"/>
        <v>0</v>
      </c>
      <c r="AJ84" s="17">
        <v>87134</v>
      </c>
      <c r="AK84" s="14">
        <f t="shared" si="109"/>
        <v>6.6201320110996885E-5</v>
      </c>
      <c r="AL84" s="17">
        <v>20230</v>
      </c>
      <c r="AM84" s="14">
        <f t="shared" si="110"/>
        <v>1.6023091216730254E-5</v>
      </c>
      <c r="AN84" s="17">
        <v>29516</v>
      </c>
      <c r="AO84" s="14">
        <f t="shared" si="111"/>
        <v>2.4294813591542933E-5</v>
      </c>
    </row>
    <row r="85" spans="1:41" x14ac:dyDescent="0.15">
      <c r="A85" s="6" t="s">
        <v>130</v>
      </c>
      <c r="B85" s="6" t="s">
        <v>117</v>
      </c>
      <c r="C85" s="7" t="s">
        <v>131</v>
      </c>
      <c r="D85" s="60">
        <v>319983.56</v>
      </c>
      <c r="E85" s="9">
        <f t="shared" si="93"/>
        <v>3.5265705637580039E-4</v>
      </c>
      <c r="F85" s="58">
        <v>297983.28000000003</v>
      </c>
      <c r="G85" s="9">
        <f t="shared" si="94"/>
        <v>3.4253521750519846E-4</v>
      </c>
      <c r="H85" s="8">
        <v>278268</v>
      </c>
      <c r="I85" s="9">
        <f t="shared" si="95"/>
        <v>3.2279929581174231E-4</v>
      </c>
      <c r="J85" s="8">
        <v>765888.41</v>
      </c>
      <c r="K85" s="10">
        <f t="shared" si="96"/>
        <v>8.8591754412071513E-4</v>
      </c>
      <c r="L85" s="11">
        <v>622589.59</v>
      </c>
      <c r="M85" s="12">
        <f t="shared" si="97"/>
        <v>7.46069265163286E-4</v>
      </c>
      <c r="N85" s="11">
        <v>477034</v>
      </c>
      <c r="O85" s="9">
        <f t="shared" si="98"/>
        <v>5.3907669724281729E-4</v>
      </c>
      <c r="P85" s="13">
        <v>875121</v>
      </c>
      <c r="Q85" s="14">
        <f t="shared" si="99"/>
        <v>8.5832486150178564E-4</v>
      </c>
      <c r="R85" s="15">
        <v>1542344.44</v>
      </c>
      <c r="S85" s="9">
        <f t="shared" si="100"/>
        <v>1.4384552206116166E-3</v>
      </c>
      <c r="T85" s="15">
        <v>337424.76</v>
      </c>
      <c r="U85" s="16">
        <f t="shared" si="101"/>
        <v>3.1046521125173524E-4</v>
      </c>
      <c r="V85" s="15">
        <v>523235.68</v>
      </c>
      <c r="W85" s="16">
        <f t="shared" si="102"/>
        <v>4.9544501362470397E-4</v>
      </c>
      <c r="X85" s="15">
        <v>663183.81999999995</v>
      </c>
      <c r="Y85" s="16">
        <f t="shared" si="103"/>
        <v>5.9747609172506862E-4</v>
      </c>
      <c r="Z85" s="17">
        <v>780444.2</v>
      </c>
      <c r="AA85" s="9">
        <f t="shared" si="104"/>
        <v>6.6300783107557507E-4</v>
      </c>
      <c r="AB85" s="17">
        <v>902447.25</v>
      </c>
      <c r="AC85" s="14">
        <f t="shared" si="105"/>
        <v>7.3951837586085675E-4</v>
      </c>
      <c r="AD85" s="17">
        <v>246029.7</v>
      </c>
      <c r="AE85" s="14">
        <f t="shared" si="106"/>
        <v>2.017070238005711E-4</v>
      </c>
      <c r="AF85" s="17">
        <v>290846.26</v>
      </c>
      <c r="AG85" s="14">
        <f t="shared" si="107"/>
        <v>2.235426203215345E-4</v>
      </c>
      <c r="AH85" s="17">
        <v>900403.84</v>
      </c>
      <c r="AI85" s="14">
        <f t="shared" si="108"/>
        <v>6.5582672472833982E-4</v>
      </c>
      <c r="AJ85" s="17">
        <v>461279.26</v>
      </c>
      <c r="AK85" s="14">
        <f t="shared" si="109"/>
        <v>3.5046360722362985E-4</v>
      </c>
      <c r="AL85" s="17">
        <v>728656.02</v>
      </c>
      <c r="AM85" s="14">
        <f t="shared" si="110"/>
        <v>5.7712910895104427E-4</v>
      </c>
      <c r="AN85" s="17">
        <v>562752.35</v>
      </c>
      <c r="AO85" s="14">
        <f t="shared" si="111"/>
        <v>4.6320515792968979E-4</v>
      </c>
    </row>
    <row r="86" spans="1:41" x14ac:dyDescent="0.15">
      <c r="A86" s="6" t="s">
        <v>132</v>
      </c>
      <c r="B86" s="6" t="s">
        <v>117</v>
      </c>
      <c r="C86" s="7" t="s">
        <v>133</v>
      </c>
      <c r="D86" s="60">
        <v>1108509.04</v>
      </c>
      <c r="E86" s="9">
        <f t="shared" si="93"/>
        <v>1.2216988116900893E-3</v>
      </c>
      <c r="F86" s="58">
        <v>1567549.06</v>
      </c>
      <c r="G86" s="9">
        <f t="shared" si="94"/>
        <v>1.8019157256647734E-3</v>
      </c>
      <c r="H86" s="8">
        <v>1236176.26</v>
      </c>
      <c r="I86" s="9">
        <f t="shared" si="95"/>
        <v>1.4340018479566219E-3</v>
      </c>
      <c r="J86" s="8">
        <v>821311.73</v>
      </c>
      <c r="K86" s="10">
        <f t="shared" si="96"/>
        <v>9.5002674188415489E-4</v>
      </c>
      <c r="L86" s="11">
        <v>1152153.83</v>
      </c>
      <c r="M86" s="12">
        <f t="shared" si="97"/>
        <v>1.3806632412584439E-3</v>
      </c>
      <c r="N86" s="11">
        <v>1166067.3500000001</v>
      </c>
      <c r="O86" s="9">
        <f t="shared" si="98"/>
        <v>1.3177252267148345E-3</v>
      </c>
      <c r="P86" s="13">
        <v>1420662.75</v>
      </c>
      <c r="Q86" s="14">
        <f t="shared" si="99"/>
        <v>1.3933960653835251E-3</v>
      </c>
      <c r="R86" s="15">
        <v>1316185.8700000001</v>
      </c>
      <c r="S86" s="9">
        <f t="shared" si="100"/>
        <v>1.227530237018096E-3</v>
      </c>
      <c r="T86" s="15">
        <v>612383.89</v>
      </c>
      <c r="U86" s="16">
        <f t="shared" si="101"/>
        <v>5.6345566868302543E-4</v>
      </c>
      <c r="V86" s="15">
        <v>712919.52</v>
      </c>
      <c r="W86" s="16">
        <f t="shared" si="102"/>
        <v>6.7505415781224517E-4</v>
      </c>
      <c r="X86" s="15">
        <v>1181486.43</v>
      </c>
      <c r="Y86" s="16">
        <f t="shared" si="103"/>
        <v>1.0644256891288511E-3</v>
      </c>
      <c r="Z86" s="17">
        <v>4120997.11</v>
      </c>
      <c r="AA86" s="9">
        <f t="shared" si="104"/>
        <v>3.5008952027189301E-3</v>
      </c>
      <c r="AB86" s="17">
        <v>2591568.81</v>
      </c>
      <c r="AC86" s="14">
        <f t="shared" si="105"/>
        <v>2.1236839685675295E-3</v>
      </c>
      <c r="AD86" s="17">
        <v>3300344.74</v>
      </c>
      <c r="AE86" s="14">
        <f t="shared" si="106"/>
        <v>2.7057819239761282E-3</v>
      </c>
      <c r="AF86" s="17">
        <v>1355528.93</v>
      </c>
      <c r="AG86" s="14">
        <f t="shared" si="107"/>
        <v>1.0418510760078054E-3</v>
      </c>
      <c r="AH86" s="17">
        <v>1361065.37</v>
      </c>
      <c r="AI86" s="14">
        <f t="shared" si="108"/>
        <v>9.9135854834677978E-4</v>
      </c>
      <c r="AJ86" s="17">
        <v>1396847.46</v>
      </c>
      <c r="AK86" s="14">
        <f t="shared" si="109"/>
        <v>1.0612751147163325E-3</v>
      </c>
      <c r="AL86" s="17">
        <v>957528.38</v>
      </c>
      <c r="AM86" s="14">
        <f t="shared" si="110"/>
        <v>7.5840655340325995E-4</v>
      </c>
      <c r="AN86" s="17">
        <v>1470662.45</v>
      </c>
      <c r="AO86" s="14">
        <f t="shared" si="111"/>
        <v>1.2105119284060112E-3</v>
      </c>
    </row>
    <row r="87" spans="1:41" x14ac:dyDescent="0.15">
      <c r="A87" s="6" t="s">
        <v>134</v>
      </c>
      <c r="B87" s="6" t="s">
        <v>117</v>
      </c>
      <c r="C87" s="7" t="s">
        <v>135</v>
      </c>
      <c r="D87" s="60">
        <v>515.28</v>
      </c>
      <c r="E87" s="9">
        <f t="shared" si="93"/>
        <v>5.6789520064506572E-7</v>
      </c>
      <c r="F87" s="58">
        <v>153611.26999999999</v>
      </c>
      <c r="G87" s="9">
        <f t="shared" si="94"/>
        <v>1.7657792672360595E-4</v>
      </c>
      <c r="H87" s="8">
        <v>289501</v>
      </c>
      <c r="I87" s="9">
        <f t="shared" si="95"/>
        <v>3.358299155375221E-4</v>
      </c>
      <c r="J87" s="8">
        <v>89560.79</v>
      </c>
      <c r="K87" s="10">
        <f t="shared" si="96"/>
        <v>1.0359665205837374E-4</v>
      </c>
      <c r="L87" s="11">
        <v>99172.84</v>
      </c>
      <c r="M87" s="12">
        <f t="shared" si="97"/>
        <v>1.1884202539100619E-4</v>
      </c>
      <c r="N87" s="11">
        <v>218460.68</v>
      </c>
      <c r="O87" s="9">
        <f t="shared" si="98"/>
        <v>2.4687351813879093E-4</v>
      </c>
      <c r="P87" s="13">
        <v>293447.33</v>
      </c>
      <c r="Q87" s="14">
        <f t="shared" si="99"/>
        <v>2.8781521513061484E-4</v>
      </c>
      <c r="R87" s="15">
        <v>166545.16</v>
      </c>
      <c r="S87" s="9">
        <f t="shared" si="100"/>
        <v>1.553270129917264E-4</v>
      </c>
      <c r="T87" s="15">
        <v>230314.06</v>
      </c>
      <c r="U87" s="16">
        <f t="shared" si="101"/>
        <v>2.1191243728570724E-4</v>
      </c>
      <c r="V87" s="15">
        <v>147209.20000000001</v>
      </c>
      <c r="W87" s="16">
        <f t="shared" si="102"/>
        <v>1.3939046377663269E-4</v>
      </c>
      <c r="X87" s="15">
        <v>281449.24</v>
      </c>
      <c r="Y87" s="16">
        <f t="shared" si="103"/>
        <v>2.5356347194084269E-4</v>
      </c>
      <c r="Z87" s="17">
        <v>293706.02</v>
      </c>
      <c r="AA87" s="9">
        <f t="shared" si="104"/>
        <v>2.4951097246163085E-4</v>
      </c>
      <c r="AB87" s="17">
        <v>500876.2</v>
      </c>
      <c r="AC87" s="14">
        <f t="shared" si="105"/>
        <v>4.1044742939973239E-4</v>
      </c>
      <c r="AD87" s="17">
        <v>263304.59000000003</v>
      </c>
      <c r="AE87" s="14">
        <f t="shared" si="106"/>
        <v>2.1586981247357379E-4</v>
      </c>
      <c r="AF87" s="17">
        <v>69100</v>
      </c>
      <c r="AG87" s="14">
        <f t="shared" si="107"/>
        <v>5.3109828760452459E-5</v>
      </c>
      <c r="AH87" s="17">
        <v>75664.179999999993</v>
      </c>
      <c r="AI87" s="14">
        <f t="shared" si="108"/>
        <v>5.5111483474632401E-5</v>
      </c>
      <c r="AJ87" s="17">
        <v>277593.82</v>
      </c>
      <c r="AK87" s="14">
        <f t="shared" si="109"/>
        <v>2.1090593039059898E-4</v>
      </c>
      <c r="AL87" s="17">
        <v>223793.19</v>
      </c>
      <c r="AM87" s="14">
        <f t="shared" si="110"/>
        <v>1.7725450801053114E-4</v>
      </c>
      <c r="AN87" s="17">
        <v>1200</v>
      </c>
      <c r="AO87" s="14">
        <f t="shared" si="111"/>
        <v>9.877278869037647E-7</v>
      </c>
    </row>
    <row r="88" spans="1:41" x14ac:dyDescent="0.15">
      <c r="A88" s="6" t="s">
        <v>136</v>
      </c>
      <c r="B88" s="6" t="s">
        <v>117</v>
      </c>
      <c r="C88" s="7" t="s">
        <v>25</v>
      </c>
      <c r="D88" s="60">
        <v>0</v>
      </c>
      <c r="E88" s="9">
        <f t="shared" si="93"/>
        <v>0</v>
      </c>
      <c r="F88" s="58">
        <v>59787</v>
      </c>
      <c r="G88" s="9">
        <f t="shared" si="94"/>
        <v>6.8725846124598991E-5</v>
      </c>
      <c r="H88" s="8">
        <v>34400</v>
      </c>
      <c r="I88" s="9">
        <f t="shared" si="95"/>
        <v>3.990504037806695E-5</v>
      </c>
      <c r="J88" s="8">
        <v>0</v>
      </c>
      <c r="K88" s="10">
        <f t="shared" si="96"/>
        <v>0</v>
      </c>
      <c r="L88" s="11">
        <v>9000</v>
      </c>
      <c r="M88" s="12">
        <f t="shared" si="97"/>
        <v>1.0784991420222066E-5</v>
      </c>
      <c r="N88" s="11">
        <v>26975</v>
      </c>
      <c r="O88" s="9">
        <f t="shared" si="98"/>
        <v>3.0483349002639216E-5</v>
      </c>
      <c r="P88" s="13">
        <v>30125</v>
      </c>
      <c r="Q88" s="14">
        <f t="shared" si="99"/>
        <v>2.9546812901006025E-5</v>
      </c>
      <c r="R88" s="15">
        <v>10400</v>
      </c>
      <c r="S88" s="9">
        <f t="shared" si="100"/>
        <v>9.699476917335542E-6</v>
      </c>
      <c r="T88" s="15">
        <v>92389.92</v>
      </c>
      <c r="U88" s="16">
        <f t="shared" si="101"/>
        <v>8.5008154204009557E-5</v>
      </c>
      <c r="V88" s="15">
        <v>47242.01</v>
      </c>
      <c r="W88" s="16">
        <f t="shared" si="102"/>
        <v>4.4732840635234204E-5</v>
      </c>
      <c r="X88" s="15">
        <v>82200.179999999993</v>
      </c>
      <c r="Y88" s="16">
        <f t="shared" si="103"/>
        <v>7.4055851189941808E-5</v>
      </c>
      <c r="Z88" s="17">
        <v>82259.360000000001</v>
      </c>
      <c r="AA88" s="9">
        <f t="shared" si="104"/>
        <v>6.988148526091285E-5</v>
      </c>
      <c r="AB88" s="17">
        <v>89080.46</v>
      </c>
      <c r="AC88" s="14">
        <f t="shared" si="105"/>
        <v>7.2997770340746249E-5</v>
      </c>
      <c r="AD88" s="17">
        <v>35000</v>
      </c>
      <c r="AE88" s="14">
        <f t="shared" si="106"/>
        <v>2.8694689433917891E-5</v>
      </c>
      <c r="AF88" s="17">
        <v>30000</v>
      </c>
      <c r="AG88" s="14">
        <f t="shared" si="107"/>
        <v>2.3057812775883848E-5</v>
      </c>
      <c r="AH88" s="17">
        <v>112180</v>
      </c>
      <c r="AI88" s="14">
        <f t="shared" si="108"/>
        <v>8.1708494246343028E-5</v>
      </c>
      <c r="AJ88" s="17">
        <v>40500</v>
      </c>
      <c r="AK88" s="14">
        <f t="shared" si="109"/>
        <v>3.0770462328085177E-5</v>
      </c>
      <c r="AL88" s="17">
        <v>43250</v>
      </c>
      <c r="AM88" s="14">
        <f t="shared" si="110"/>
        <v>3.4255990861274517E-5</v>
      </c>
      <c r="AN88" s="17">
        <v>18490.82</v>
      </c>
      <c r="AO88" s="14">
        <f t="shared" si="111"/>
        <v>1.5219915471431558E-5</v>
      </c>
    </row>
    <row r="89" spans="1:41" x14ac:dyDescent="0.15">
      <c r="A89" s="6" t="s">
        <v>137</v>
      </c>
      <c r="B89" s="6" t="s">
        <v>117</v>
      </c>
      <c r="C89" s="7" t="s">
        <v>138</v>
      </c>
      <c r="D89" s="60">
        <v>84346</v>
      </c>
      <c r="E89" s="9">
        <f t="shared" si="93"/>
        <v>9.2958563487053079E-5</v>
      </c>
      <c r="F89" s="58">
        <v>0</v>
      </c>
      <c r="G89" s="9">
        <f t="shared" si="94"/>
        <v>0</v>
      </c>
      <c r="H89" s="8">
        <v>0</v>
      </c>
      <c r="I89" s="9">
        <f t="shared" si="95"/>
        <v>0</v>
      </c>
      <c r="J89" s="8">
        <v>0</v>
      </c>
      <c r="K89" s="10">
        <f t="shared" si="96"/>
        <v>0</v>
      </c>
      <c r="L89" s="11">
        <v>0</v>
      </c>
      <c r="M89" s="12">
        <f t="shared" si="97"/>
        <v>0</v>
      </c>
      <c r="N89" s="11">
        <v>0</v>
      </c>
      <c r="O89" s="9">
        <f t="shared" si="98"/>
        <v>0</v>
      </c>
      <c r="P89" s="13">
        <v>52042</v>
      </c>
      <c r="Q89" s="14">
        <f t="shared" si="99"/>
        <v>5.104316139399686E-5</v>
      </c>
      <c r="R89" s="15">
        <v>28300.29</v>
      </c>
      <c r="S89" s="9">
        <f t="shared" si="100"/>
        <v>2.6394039385471333E-5</v>
      </c>
      <c r="T89" s="15">
        <v>29433.71</v>
      </c>
      <c r="U89" s="16">
        <f t="shared" si="101"/>
        <v>2.7082016722994218E-5</v>
      </c>
      <c r="V89" s="15">
        <v>16869</v>
      </c>
      <c r="W89" s="16">
        <f t="shared" si="102"/>
        <v>1.5973035200571815E-5</v>
      </c>
      <c r="X89" s="15">
        <v>0</v>
      </c>
      <c r="Y89" s="16">
        <f t="shared" si="103"/>
        <v>0</v>
      </c>
      <c r="Z89" s="17">
        <v>0</v>
      </c>
      <c r="AA89" s="9">
        <f t="shared" si="104"/>
        <v>0</v>
      </c>
      <c r="AB89" s="17">
        <v>76427</v>
      </c>
      <c r="AC89" s="14">
        <f t="shared" si="105"/>
        <v>6.2628780698171228E-5</v>
      </c>
      <c r="AD89" s="17">
        <v>5036</v>
      </c>
      <c r="AE89" s="14">
        <f t="shared" si="106"/>
        <v>4.1287558854060144E-6</v>
      </c>
      <c r="AF89" s="17">
        <v>5954</v>
      </c>
      <c r="AG89" s="14">
        <f t="shared" si="107"/>
        <v>4.5762072422537475E-6</v>
      </c>
      <c r="AH89" s="17">
        <v>1800</v>
      </c>
      <c r="AI89" s="14">
        <f t="shared" si="108"/>
        <v>1.3110651599520186E-6</v>
      </c>
      <c r="AJ89" s="17">
        <v>0</v>
      </c>
      <c r="AK89" s="14">
        <f t="shared" si="109"/>
        <v>0</v>
      </c>
      <c r="AL89" s="17">
        <v>0</v>
      </c>
      <c r="AM89" s="14">
        <f t="shared" si="110"/>
        <v>0</v>
      </c>
      <c r="AN89" s="17">
        <v>0</v>
      </c>
      <c r="AO89" s="14">
        <f t="shared" si="111"/>
        <v>0</v>
      </c>
    </row>
    <row r="90" spans="1:41" x14ac:dyDescent="0.15">
      <c r="A90" s="6" t="s">
        <v>139</v>
      </c>
      <c r="B90" s="6" t="s">
        <v>117</v>
      </c>
      <c r="C90" s="7" t="s">
        <v>140</v>
      </c>
      <c r="D90" s="60">
        <v>905598.2</v>
      </c>
      <c r="E90" s="9">
        <f t="shared" si="93"/>
        <v>9.9806876163020179E-4</v>
      </c>
      <c r="F90" s="58">
        <v>919526.57</v>
      </c>
      <c r="G90" s="9">
        <f t="shared" si="94"/>
        <v>1.0570063986702846E-3</v>
      </c>
      <c r="H90" s="8">
        <v>620744.43999999994</v>
      </c>
      <c r="I90" s="9">
        <f t="shared" si="95"/>
        <v>7.2008232391455103E-4</v>
      </c>
      <c r="J90" s="8">
        <v>27036.42</v>
      </c>
      <c r="K90" s="10">
        <f t="shared" si="96"/>
        <v>3.1273536060189473E-5</v>
      </c>
      <c r="L90" s="11">
        <v>182900.38</v>
      </c>
      <c r="M90" s="12">
        <f t="shared" si="97"/>
        <v>2.191754476728173E-4</v>
      </c>
      <c r="N90" s="11">
        <v>36199.25</v>
      </c>
      <c r="O90" s="9">
        <f t="shared" si="98"/>
        <v>4.0907298290409185E-5</v>
      </c>
      <c r="P90" s="13">
        <v>242179.96</v>
      </c>
      <c r="Q90" s="14">
        <f t="shared" si="99"/>
        <v>2.3753181631512441E-4</v>
      </c>
      <c r="R90" s="15">
        <v>276408.5</v>
      </c>
      <c r="S90" s="9">
        <f t="shared" si="100"/>
        <v>2.5779017937551356E-4</v>
      </c>
      <c r="T90" s="15">
        <v>496783.55</v>
      </c>
      <c r="U90" s="16">
        <f t="shared" si="101"/>
        <v>4.5709155960320445E-4</v>
      </c>
      <c r="V90" s="15">
        <v>180399.24</v>
      </c>
      <c r="W90" s="16">
        <f t="shared" si="102"/>
        <v>1.7081767802930837E-4</v>
      </c>
      <c r="X90" s="15">
        <v>475469.17</v>
      </c>
      <c r="Y90" s="16">
        <f t="shared" si="103"/>
        <v>4.2836006075564734E-4</v>
      </c>
      <c r="Z90" s="17">
        <v>531958.6</v>
      </c>
      <c r="AA90" s="9">
        <f t="shared" si="104"/>
        <v>4.5191279223806059E-4</v>
      </c>
      <c r="AB90" s="17">
        <v>964566.96</v>
      </c>
      <c r="AC90" s="14">
        <f t="shared" si="105"/>
        <v>7.9042292130453488E-4</v>
      </c>
      <c r="AD90" s="17">
        <v>45023</v>
      </c>
      <c r="AE90" s="14">
        <f t="shared" si="106"/>
        <v>3.691202863952243E-5</v>
      </c>
      <c r="AF90" s="17">
        <v>1208034.8899999999</v>
      </c>
      <c r="AG90" s="14">
        <f t="shared" si="107"/>
        <v>9.2848807734518114E-4</v>
      </c>
      <c r="AH90" s="17">
        <v>380994.11</v>
      </c>
      <c r="AI90" s="14">
        <f t="shared" si="108"/>
        <v>2.7750450209329276E-4</v>
      </c>
      <c r="AJ90" s="17">
        <v>154811</v>
      </c>
      <c r="AK90" s="14">
        <f t="shared" si="109"/>
        <v>1.1761990230798012E-4</v>
      </c>
      <c r="AL90" s="17">
        <v>280295.37</v>
      </c>
      <c r="AM90" s="14">
        <f t="shared" si="110"/>
        <v>2.2200683544919213E-4</v>
      </c>
      <c r="AN90" s="17">
        <v>752298</v>
      </c>
      <c r="AO90" s="14">
        <f t="shared" si="111"/>
        <v>6.1922142821827365E-4</v>
      </c>
    </row>
    <row r="91" spans="1:41" x14ac:dyDescent="0.15">
      <c r="A91" s="6" t="s">
        <v>141</v>
      </c>
      <c r="B91" s="6" t="s">
        <v>117</v>
      </c>
      <c r="C91" s="7" t="s">
        <v>142</v>
      </c>
      <c r="D91" s="60">
        <v>175280.56</v>
      </c>
      <c r="E91" s="9">
        <f t="shared" si="93"/>
        <v>1.9317844432227037E-4</v>
      </c>
      <c r="F91" s="58">
        <v>100871.66</v>
      </c>
      <c r="G91" s="9">
        <f t="shared" si="94"/>
        <v>1.1595313669347631E-4</v>
      </c>
      <c r="H91" s="8">
        <v>95142.91</v>
      </c>
      <c r="I91" s="9">
        <f t="shared" si="95"/>
        <v>1.1036865305920902E-4</v>
      </c>
      <c r="J91" s="8">
        <v>165537.41</v>
      </c>
      <c r="K91" s="10">
        <f t="shared" si="96"/>
        <v>1.9148023891274696E-4</v>
      </c>
      <c r="L91" s="11">
        <v>236934.67</v>
      </c>
      <c r="M91" s="12">
        <f t="shared" si="97"/>
        <v>2.8392648701146077E-4</v>
      </c>
      <c r="N91" s="11">
        <v>403361.92</v>
      </c>
      <c r="O91" s="9">
        <f t="shared" si="98"/>
        <v>4.5582287976773456E-4</v>
      </c>
      <c r="P91" s="13">
        <v>611735.17000000004</v>
      </c>
      <c r="Q91" s="14">
        <f t="shared" si="99"/>
        <v>5.9999417802340631E-4</v>
      </c>
      <c r="R91" s="15">
        <v>547340.05000000005</v>
      </c>
      <c r="S91" s="9">
        <f t="shared" si="100"/>
        <v>5.1047232508733475E-4</v>
      </c>
      <c r="T91" s="15">
        <v>317125.48</v>
      </c>
      <c r="U91" s="16">
        <f t="shared" si="101"/>
        <v>2.9178780223925452E-4</v>
      </c>
      <c r="V91" s="15">
        <v>1230150.75</v>
      </c>
      <c r="W91" s="16">
        <f t="shared" si="102"/>
        <v>1.1648136363601766E-3</v>
      </c>
      <c r="X91" s="15">
        <v>1189264.8</v>
      </c>
      <c r="Y91" s="16">
        <f t="shared" si="103"/>
        <v>1.0714333843823204E-3</v>
      </c>
      <c r="Z91" s="17">
        <v>1284707.1499999999</v>
      </c>
      <c r="AA91" s="9">
        <f t="shared" si="104"/>
        <v>1.091392441751484E-3</v>
      </c>
      <c r="AB91" s="17">
        <v>1232021.74</v>
      </c>
      <c r="AC91" s="14">
        <f t="shared" si="105"/>
        <v>1.009591104843044E-3</v>
      </c>
      <c r="AD91" s="17">
        <v>1494258.03</v>
      </c>
      <c r="AE91" s="14">
        <f t="shared" si="106"/>
        <v>1.2250648601425131E-3</v>
      </c>
      <c r="AF91" s="17">
        <v>1100323.53</v>
      </c>
      <c r="AG91" s="14">
        <f t="shared" si="107"/>
        <v>8.4570179825465381E-4</v>
      </c>
      <c r="AH91" s="17">
        <v>1489539.84</v>
      </c>
      <c r="AI91" s="14">
        <f t="shared" si="108"/>
        <v>1.0849354381025024E-3</v>
      </c>
      <c r="AJ91" s="17">
        <v>970401</v>
      </c>
      <c r="AK91" s="14">
        <f t="shared" si="109"/>
        <v>7.3727623243546143E-4</v>
      </c>
      <c r="AL91" s="17">
        <v>217463.19</v>
      </c>
      <c r="AM91" s="14">
        <f t="shared" si="110"/>
        <v>1.7224085663129722E-4</v>
      </c>
      <c r="AN91" s="17">
        <v>199162.44</v>
      </c>
      <c r="AO91" s="14">
        <f t="shared" si="111"/>
        <v>1.6393191334316485E-4</v>
      </c>
    </row>
    <row r="92" spans="1:41" x14ac:dyDescent="0.15">
      <c r="A92" s="6" t="s">
        <v>143</v>
      </c>
      <c r="B92" s="6" t="s">
        <v>117</v>
      </c>
      <c r="C92" s="7" t="s">
        <v>144</v>
      </c>
      <c r="D92" s="60">
        <v>0</v>
      </c>
      <c r="E92" s="9">
        <f t="shared" si="93"/>
        <v>0</v>
      </c>
      <c r="F92" s="58">
        <v>445785.5</v>
      </c>
      <c r="G92" s="9">
        <f t="shared" si="94"/>
        <v>5.1243557424820486E-4</v>
      </c>
      <c r="H92" s="8">
        <v>30000</v>
      </c>
      <c r="I92" s="9">
        <f t="shared" si="95"/>
        <v>3.4800907306453735E-5</v>
      </c>
      <c r="J92" s="8">
        <v>0</v>
      </c>
      <c r="K92" s="10">
        <f t="shared" si="96"/>
        <v>0</v>
      </c>
      <c r="L92" s="11">
        <v>46931.68</v>
      </c>
      <c r="M92" s="12">
        <f t="shared" si="97"/>
        <v>5.6239751792956394E-5</v>
      </c>
      <c r="N92" s="11">
        <v>127459</v>
      </c>
      <c r="O92" s="9">
        <f t="shared" si="98"/>
        <v>1.4403622541343437E-4</v>
      </c>
      <c r="P92" s="13">
        <v>111244</v>
      </c>
      <c r="Q92" s="14">
        <f t="shared" si="99"/>
        <v>1.0910890138952744E-4</v>
      </c>
      <c r="R92" s="15">
        <v>75727</v>
      </c>
      <c r="S92" s="9">
        <f t="shared" si="100"/>
        <v>7.0626181588371982E-5</v>
      </c>
      <c r="T92" s="15">
        <v>39881</v>
      </c>
      <c r="U92" s="16">
        <f t="shared" si="101"/>
        <v>3.6694589602524875E-5</v>
      </c>
      <c r="V92" s="15">
        <v>286326</v>
      </c>
      <c r="W92" s="16">
        <f t="shared" si="102"/>
        <v>2.7111833996318249E-4</v>
      </c>
      <c r="X92" s="15">
        <v>210644</v>
      </c>
      <c r="Y92" s="16">
        <f t="shared" si="103"/>
        <v>1.8977355910965285E-4</v>
      </c>
      <c r="Z92" s="17">
        <v>125165</v>
      </c>
      <c r="AA92" s="9">
        <f t="shared" si="104"/>
        <v>1.0633095252238964E-4</v>
      </c>
      <c r="AB92" s="17">
        <v>0</v>
      </c>
      <c r="AC92" s="14">
        <f t="shared" si="105"/>
        <v>0</v>
      </c>
      <c r="AD92" s="17">
        <v>27981</v>
      </c>
      <c r="AE92" s="14">
        <f t="shared" si="106"/>
        <v>2.2940174430013043E-5</v>
      </c>
      <c r="AF92" s="17">
        <v>258084</v>
      </c>
      <c r="AG92" s="14">
        <f t="shared" si="107"/>
        <v>1.9836175174837355E-4</v>
      </c>
      <c r="AH92" s="17">
        <v>155268</v>
      </c>
      <c r="AI92" s="14">
        <f t="shared" si="108"/>
        <v>1.1309248069746112E-4</v>
      </c>
      <c r="AJ92" s="17">
        <v>427811</v>
      </c>
      <c r="AK92" s="14">
        <f t="shared" si="109"/>
        <v>3.2503561133433205E-4</v>
      </c>
      <c r="AL92" s="17">
        <v>360787.05</v>
      </c>
      <c r="AM92" s="14">
        <f t="shared" si="110"/>
        <v>2.8575995115991197E-4</v>
      </c>
      <c r="AN92" s="17">
        <v>10676</v>
      </c>
      <c r="AO92" s="14">
        <f t="shared" si="111"/>
        <v>8.7874857671538261E-6</v>
      </c>
    </row>
    <row r="93" spans="1:41" x14ac:dyDescent="0.15">
      <c r="A93" s="6" t="s">
        <v>145</v>
      </c>
      <c r="B93" s="6" t="s">
        <v>117</v>
      </c>
      <c r="C93" s="7" t="s">
        <v>146</v>
      </c>
      <c r="D93" s="60">
        <v>10284.530000000001</v>
      </c>
      <c r="E93" s="9">
        <f t="shared" si="93"/>
        <v>1.1334682556843265E-5</v>
      </c>
      <c r="F93" s="58">
        <v>86478.34</v>
      </c>
      <c r="G93" s="9">
        <f t="shared" si="94"/>
        <v>9.9407849330970848E-5</v>
      </c>
      <c r="H93" s="8">
        <v>375056.74</v>
      </c>
      <c r="I93" s="9">
        <f t="shared" si="95"/>
        <v>4.3507716144669067E-4</v>
      </c>
      <c r="J93" s="8">
        <v>630471.27</v>
      </c>
      <c r="K93" s="10">
        <f t="shared" si="96"/>
        <v>7.2927798862639566E-4</v>
      </c>
      <c r="L93" s="11">
        <v>86053.81</v>
      </c>
      <c r="M93" s="12">
        <f t="shared" si="97"/>
        <v>1.0312106694749109E-4</v>
      </c>
      <c r="N93" s="11">
        <v>57655.08</v>
      </c>
      <c r="O93" s="9">
        <f t="shared" si="98"/>
        <v>6.5153658032069851E-5</v>
      </c>
      <c r="P93" s="13">
        <v>69126.42</v>
      </c>
      <c r="Q93" s="14">
        <f t="shared" si="99"/>
        <v>6.7799681269920691E-5</v>
      </c>
      <c r="R93" s="15">
        <v>61417</v>
      </c>
      <c r="S93" s="9">
        <f t="shared" si="100"/>
        <v>5.7280074406922789E-5</v>
      </c>
      <c r="T93" s="15">
        <v>28618</v>
      </c>
      <c r="U93" s="16">
        <f t="shared" si="101"/>
        <v>2.6331480284974222E-5</v>
      </c>
      <c r="V93" s="15">
        <v>0</v>
      </c>
      <c r="W93" s="16">
        <f t="shared" si="102"/>
        <v>0</v>
      </c>
      <c r="X93" s="15">
        <v>648930.91</v>
      </c>
      <c r="Y93" s="16">
        <f t="shared" si="103"/>
        <v>5.8463534877312346E-4</v>
      </c>
      <c r="Z93" s="17">
        <v>235665</v>
      </c>
      <c r="AA93" s="9">
        <f t="shared" si="104"/>
        <v>2.0020360265400833E-4</v>
      </c>
      <c r="AB93" s="17">
        <v>300000</v>
      </c>
      <c r="AC93" s="14">
        <f t="shared" si="105"/>
        <v>2.4583765173893213E-4</v>
      </c>
      <c r="AD93" s="17">
        <v>5619</v>
      </c>
      <c r="AE93" s="14">
        <f t="shared" si="106"/>
        <v>4.6067274265481324E-6</v>
      </c>
      <c r="AF93" s="17">
        <v>291095</v>
      </c>
      <c r="AG93" s="14">
        <f t="shared" si="107"/>
        <v>2.2373380033319695E-4</v>
      </c>
      <c r="AH93" s="17">
        <v>12674</v>
      </c>
      <c r="AI93" s="14">
        <f t="shared" si="108"/>
        <v>9.2313554651288252E-6</v>
      </c>
      <c r="AJ93" s="17">
        <v>96375</v>
      </c>
      <c r="AK93" s="14">
        <f t="shared" si="109"/>
        <v>7.3222303873313812E-5</v>
      </c>
      <c r="AL93" s="17">
        <v>706726</v>
      </c>
      <c r="AM93" s="14">
        <f t="shared" si="110"/>
        <v>5.5975952363988661E-4</v>
      </c>
      <c r="AN93" s="17">
        <v>30149</v>
      </c>
      <c r="AO93" s="14">
        <f t="shared" si="111"/>
        <v>2.4815840051884668E-5</v>
      </c>
    </row>
    <row r="94" spans="1:41" x14ac:dyDescent="0.15">
      <c r="A94" s="6" t="s">
        <v>147</v>
      </c>
      <c r="B94" s="6" t="s">
        <v>117</v>
      </c>
      <c r="C94" s="7" t="s">
        <v>148</v>
      </c>
      <c r="D94" s="60">
        <v>0</v>
      </c>
      <c r="E94" s="9">
        <f t="shared" si="93"/>
        <v>0</v>
      </c>
      <c r="F94" s="58">
        <v>127.5</v>
      </c>
      <c r="G94" s="9">
        <f t="shared" si="94"/>
        <v>1.465627206731626E-7</v>
      </c>
      <c r="H94" s="8">
        <v>1830</v>
      </c>
      <c r="I94" s="9">
        <f t="shared" si="95"/>
        <v>2.1228553456936782E-6</v>
      </c>
      <c r="J94" s="8">
        <v>0</v>
      </c>
      <c r="K94" s="10">
        <f t="shared" si="96"/>
        <v>0</v>
      </c>
      <c r="L94" s="11">
        <v>1360</v>
      </c>
      <c r="M94" s="12">
        <f t="shared" si="97"/>
        <v>1.6297320368335566E-6</v>
      </c>
      <c r="N94" s="11">
        <v>0</v>
      </c>
      <c r="O94" s="9">
        <f t="shared" si="98"/>
        <v>0</v>
      </c>
      <c r="P94" s="13">
        <v>0</v>
      </c>
      <c r="Q94" s="14">
        <f t="shared" si="99"/>
        <v>0</v>
      </c>
      <c r="R94" s="15">
        <v>0</v>
      </c>
      <c r="S94" s="9">
        <f t="shared" si="100"/>
        <v>0</v>
      </c>
      <c r="T94" s="15">
        <v>0</v>
      </c>
      <c r="U94" s="16">
        <f t="shared" si="101"/>
        <v>0</v>
      </c>
      <c r="V94" s="15">
        <v>6500</v>
      </c>
      <c r="W94" s="16">
        <f t="shared" si="102"/>
        <v>6.1547648825488649E-6</v>
      </c>
      <c r="X94" s="15">
        <v>4500</v>
      </c>
      <c r="Y94" s="16">
        <f t="shared" si="103"/>
        <v>4.0541435597189463E-6</v>
      </c>
      <c r="Z94" s="17">
        <v>265</v>
      </c>
      <c r="AA94" s="9">
        <f t="shared" si="104"/>
        <v>2.2512445506677789E-7</v>
      </c>
      <c r="AB94" s="17">
        <v>1745</v>
      </c>
      <c r="AC94" s="14">
        <f t="shared" si="105"/>
        <v>1.4299556742814553E-6</v>
      </c>
      <c r="AD94" s="17">
        <v>66362</v>
      </c>
      <c r="AE94" s="14">
        <f t="shared" si="106"/>
        <v>5.4406770863247401E-5</v>
      </c>
      <c r="AF94" s="17">
        <v>81616</v>
      </c>
      <c r="AG94" s="14">
        <f t="shared" si="107"/>
        <v>6.2729548250551202E-5</v>
      </c>
      <c r="AH94" s="17">
        <v>43774</v>
      </c>
      <c r="AI94" s="14">
        <f t="shared" si="108"/>
        <v>3.1883647950966481E-5</v>
      </c>
      <c r="AJ94" s="17">
        <v>22523</v>
      </c>
      <c r="AK94" s="14">
        <f t="shared" si="109"/>
        <v>1.7112175876925001E-5</v>
      </c>
      <c r="AL94" s="17">
        <v>9670</v>
      </c>
      <c r="AM94" s="14">
        <f t="shared" si="110"/>
        <v>7.6590851243589496E-6</v>
      </c>
      <c r="AN94" s="17">
        <v>0</v>
      </c>
      <c r="AO94" s="14">
        <f t="shared" si="111"/>
        <v>0</v>
      </c>
    </row>
    <row r="95" spans="1:41" x14ac:dyDescent="0.15">
      <c r="A95" s="6" t="s">
        <v>149</v>
      </c>
      <c r="B95" s="6" t="s">
        <v>117</v>
      </c>
      <c r="C95" s="7" t="s">
        <v>150</v>
      </c>
      <c r="D95" s="60">
        <v>186931.72</v>
      </c>
      <c r="E95" s="9">
        <f t="shared" si="93"/>
        <v>2.0601930336191439E-4</v>
      </c>
      <c r="F95" s="58">
        <v>152723</v>
      </c>
      <c r="G95" s="9">
        <f t="shared" si="94"/>
        <v>1.7555685011268559E-4</v>
      </c>
      <c r="H95" s="8">
        <v>275004.37</v>
      </c>
      <c r="I95" s="9">
        <f t="shared" si="95"/>
        <v>3.1901338630799025E-4</v>
      </c>
      <c r="J95" s="8">
        <v>946323.58</v>
      </c>
      <c r="K95" s="10">
        <f t="shared" si="96"/>
        <v>1.0946303025229523E-3</v>
      </c>
      <c r="L95" s="11">
        <v>736360.37</v>
      </c>
      <c r="M95" s="12">
        <f t="shared" si="97"/>
        <v>8.8240447473794963E-4</v>
      </c>
      <c r="N95" s="11">
        <v>751410.47</v>
      </c>
      <c r="O95" s="9">
        <f t="shared" si="98"/>
        <v>8.4913837261342594E-4</v>
      </c>
      <c r="P95" s="13">
        <v>1001996.69</v>
      </c>
      <c r="Q95" s="14">
        <f t="shared" si="99"/>
        <v>9.8276543491642603E-4</v>
      </c>
      <c r="R95" s="15">
        <v>1176807.8899999999</v>
      </c>
      <c r="S95" s="9">
        <f t="shared" si="100"/>
        <v>1.0975404774224368E-3</v>
      </c>
      <c r="T95" s="15">
        <v>816576.87</v>
      </c>
      <c r="U95" s="16">
        <f t="shared" si="101"/>
        <v>7.5133404687857143E-4</v>
      </c>
      <c r="V95" s="15">
        <v>1630935.02</v>
      </c>
      <c r="W95" s="16">
        <f t="shared" si="102"/>
        <v>1.5443110133561741E-3</v>
      </c>
      <c r="X95" s="15">
        <v>733964.24</v>
      </c>
      <c r="Y95" s="16">
        <f t="shared" si="103"/>
        <v>6.6124364370222471E-4</v>
      </c>
      <c r="Z95" s="17">
        <v>437867.04</v>
      </c>
      <c r="AA95" s="9">
        <f t="shared" si="104"/>
        <v>3.7197954253472839E-4</v>
      </c>
      <c r="AB95" s="17">
        <v>1051365.01</v>
      </c>
      <c r="AC95" s="14">
        <f t="shared" si="105"/>
        <v>8.6155035059626306E-4</v>
      </c>
      <c r="AD95" s="17">
        <v>0</v>
      </c>
      <c r="AE95" s="14">
        <f t="shared" si="106"/>
        <v>0</v>
      </c>
      <c r="AF95" s="17">
        <v>0</v>
      </c>
      <c r="AG95" s="14">
        <f t="shared" si="107"/>
        <v>0</v>
      </c>
      <c r="AH95" s="17">
        <v>0</v>
      </c>
      <c r="AI95" s="14">
        <f t="shared" si="108"/>
        <v>0</v>
      </c>
      <c r="AJ95" s="17">
        <v>28378</v>
      </c>
      <c r="AK95" s="14">
        <f t="shared" si="109"/>
        <v>2.1560597035713609E-5</v>
      </c>
      <c r="AL95" s="17">
        <v>55000</v>
      </c>
      <c r="AM95" s="14">
        <f t="shared" si="110"/>
        <v>4.3562531731100544E-5</v>
      </c>
      <c r="AN95" s="17">
        <v>339</v>
      </c>
      <c r="AO95" s="14">
        <f t="shared" si="111"/>
        <v>2.7903312805031354E-7</v>
      </c>
    </row>
    <row r="96" spans="1:41" x14ac:dyDescent="0.15">
      <c r="A96" s="6" t="s">
        <v>151</v>
      </c>
      <c r="B96" s="6" t="s">
        <v>117</v>
      </c>
      <c r="C96" s="7" t="s">
        <v>152</v>
      </c>
      <c r="D96" s="60">
        <v>1202487.3700000001</v>
      </c>
      <c r="E96" s="9">
        <f t="shared" si="93"/>
        <v>1.3252732616428106E-3</v>
      </c>
      <c r="F96" s="58">
        <v>379331.71</v>
      </c>
      <c r="G96" s="9">
        <f t="shared" si="94"/>
        <v>4.3604617611924017E-4</v>
      </c>
      <c r="H96" s="8">
        <v>484285.4</v>
      </c>
      <c r="I96" s="9">
        <f t="shared" si="95"/>
        <v>5.617857105089624E-4</v>
      </c>
      <c r="J96" s="8">
        <v>685012.4</v>
      </c>
      <c r="K96" s="10">
        <f t="shared" si="96"/>
        <v>7.9236674060681629E-4</v>
      </c>
      <c r="L96" s="11">
        <v>421797.67</v>
      </c>
      <c r="M96" s="12">
        <f t="shared" si="97"/>
        <v>5.0545380577996207E-4</v>
      </c>
      <c r="N96" s="11">
        <v>469517.26</v>
      </c>
      <c r="O96" s="9">
        <f t="shared" si="98"/>
        <v>5.3058233547146976E-4</v>
      </c>
      <c r="P96" s="13">
        <v>432857.18</v>
      </c>
      <c r="Q96" s="14">
        <f t="shared" si="99"/>
        <v>4.2454938125533896E-4</v>
      </c>
      <c r="R96" s="15">
        <v>143163.63</v>
      </c>
      <c r="S96" s="9">
        <f t="shared" si="100"/>
        <v>1.3352041582566983E-4</v>
      </c>
      <c r="T96" s="15">
        <v>400360.36</v>
      </c>
      <c r="U96" s="16">
        <f t="shared" si="101"/>
        <v>3.6837238542963103E-4</v>
      </c>
      <c r="V96" s="15">
        <v>415748.29</v>
      </c>
      <c r="W96" s="16">
        <f t="shared" si="102"/>
        <v>3.9366661158026791E-4</v>
      </c>
      <c r="X96" s="15">
        <v>786363.07</v>
      </c>
      <c r="Y96" s="16">
        <f t="shared" si="103"/>
        <v>7.0845083907584863E-4</v>
      </c>
      <c r="Z96" s="17">
        <v>771287.77</v>
      </c>
      <c r="AA96" s="9">
        <f t="shared" si="104"/>
        <v>6.5522920347517097E-4</v>
      </c>
      <c r="AB96" s="17">
        <v>979786.63</v>
      </c>
      <c r="AC96" s="14">
        <f t="shared" si="105"/>
        <v>8.0289481441467325E-4</v>
      </c>
      <c r="AD96" s="17">
        <v>730767.62</v>
      </c>
      <c r="AE96" s="14">
        <f t="shared" si="106"/>
        <v>5.9911856869323784E-4</v>
      </c>
      <c r="AF96" s="17">
        <v>904377.65</v>
      </c>
      <c r="AG96" s="14">
        <f t="shared" si="107"/>
        <v>6.9509901774646035E-4</v>
      </c>
      <c r="AH96" s="17">
        <v>575574.81999999995</v>
      </c>
      <c r="AI96" s="14">
        <f t="shared" si="108"/>
        <v>4.1923116302647459E-4</v>
      </c>
      <c r="AJ96" s="17">
        <v>393349.26</v>
      </c>
      <c r="AK96" s="14">
        <f t="shared" si="109"/>
        <v>2.9885280460765882E-4</v>
      </c>
      <c r="AL96" s="17">
        <v>176933.6</v>
      </c>
      <c r="AM96" s="14">
        <f t="shared" si="110"/>
        <v>1.401395557145064E-4</v>
      </c>
      <c r="AN96" s="17">
        <v>470177.04</v>
      </c>
      <c r="AO96" s="14">
        <f t="shared" si="111"/>
        <v>3.87005811824889E-4</v>
      </c>
    </row>
    <row r="97" spans="1:41" ht="21" x14ac:dyDescent="0.15">
      <c r="A97" s="6" t="s">
        <v>153</v>
      </c>
      <c r="B97" s="6" t="s">
        <v>117</v>
      </c>
      <c r="C97" s="7" t="s">
        <v>154</v>
      </c>
      <c r="D97" s="60">
        <v>0</v>
      </c>
      <c r="E97" s="9">
        <f t="shared" si="93"/>
        <v>0</v>
      </c>
      <c r="F97" s="58">
        <v>0</v>
      </c>
      <c r="G97" s="9">
        <f t="shared" si="94"/>
        <v>0</v>
      </c>
      <c r="H97" s="8">
        <v>0</v>
      </c>
      <c r="I97" s="9">
        <f t="shared" si="95"/>
        <v>0</v>
      </c>
      <c r="J97" s="8">
        <v>198410</v>
      </c>
      <c r="K97" s="10">
        <f t="shared" si="96"/>
        <v>2.2950458269631091E-4</v>
      </c>
      <c r="L97" s="11">
        <v>21590</v>
      </c>
      <c r="M97" s="12">
        <f t="shared" si="97"/>
        <v>2.5871996084732712E-5</v>
      </c>
      <c r="N97" s="11">
        <v>0</v>
      </c>
      <c r="O97" s="9">
        <f t="shared" si="98"/>
        <v>0</v>
      </c>
      <c r="P97" s="13">
        <v>25000</v>
      </c>
      <c r="Q97" s="14">
        <f t="shared" si="99"/>
        <v>2.4520176681332798E-5</v>
      </c>
      <c r="R97" s="15">
        <v>455000</v>
      </c>
      <c r="S97" s="9">
        <f t="shared" si="100"/>
        <v>4.2435211513342994E-4</v>
      </c>
      <c r="T97" s="15">
        <v>1720</v>
      </c>
      <c r="U97" s="16">
        <f t="shared" si="101"/>
        <v>1.5825755150658908E-6</v>
      </c>
      <c r="V97" s="15">
        <v>36863</v>
      </c>
      <c r="W97" s="16">
        <f t="shared" si="102"/>
        <v>3.4905091979292122E-5</v>
      </c>
      <c r="X97" s="15">
        <v>21417</v>
      </c>
      <c r="Y97" s="16">
        <f t="shared" si="103"/>
        <v>1.9295020581889041E-5</v>
      </c>
      <c r="Z97" s="17">
        <v>0</v>
      </c>
      <c r="AA97" s="9">
        <f t="shared" si="104"/>
        <v>0</v>
      </c>
      <c r="AB97" s="17">
        <v>0</v>
      </c>
      <c r="AC97" s="14">
        <f t="shared" si="105"/>
        <v>0</v>
      </c>
      <c r="AD97" s="17">
        <v>1208.47</v>
      </c>
      <c r="AE97" s="14">
        <f t="shared" si="106"/>
        <v>9.9076203829162142E-7</v>
      </c>
      <c r="AF97" s="17">
        <v>7921.43</v>
      </c>
      <c r="AG97" s="14">
        <f t="shared" si="107"/>
        <v>6.0883616619089864E-6</v>
      </c>
      <c r="AH97" s="17">
        <v>0</v>
      </c>
      <c r="AI97" s="14">
        <f t="shared" si="108"/>
        <v>0</v>
      </c>
      <c r="AJ97" s="17">
        <v>150000</v>
      </c>
      <c r="AK97" s="14">
        <f t="shared" si="109"/>
        <v>1.1396467528920436E-4</v>
      </c>
      <c r="AL97" s="17">
        <v>0</v>
      </c>
      <c r="AM97" s="14">
        <f t="shared" si="110"/>
        <v>0</v>
      </c>
      <c r="AN97" s="17">
        <v>6979</v>
      </c>
      <c r="AO97" s="14">
        <f t="shared" si="111"/>
        <v>5.7444607689178117E-6</v>
      </c>
    </row>
    <row r="98" spans="1:41" x14ac:dyDescent="0.15">
      <c r="A98" s="6" t="s">
        <v>224</v>
      </c>
      <c r="B98" s="6" t="s">
        <v>117</v>
      </c>
      <c r="C98" s="40" t="s">
        <v>227</v>
      </c>
      <c r="D98" s="60">
        <v>0</v>
      </c>
      <c r="E98" s="9">
        <f t="shared" si="93"/>
        <v>0</v>
      </c>
      <c r="F98" s="58">
        <v>13121</v>
      </c>
      <c r="G98" s="9">
        <f t="shared" si="94"/>
        <v>1.5082740846686795E-5</v>
      </c>
      <c r="H98" s="8">
        <v>31740</v>
      </c>
      <c r="I98" s="9">
        <f t="shared" si="95"/>
        <v>3.6819359930228052E-5</v>
      </c>
      <c r="J98" s="8">
        <v>27788</v>
      </c>
      <c r="K98" s="10">
        <f t="shared" si="96"/>
        <v>3.2142902797062082E-5</v>
      </c>
      <c r="L98" s="11">
        <v>18139</v>
      </c>
      <c r="M98" s="12">
        <f t="shared" si="97"/>
        <v>2.1736551041267561E-5</v>
      </c>
      <c r="N98" s="11"/>
      <c r="O98" s="9"/>
      <c r="P98" s="13"/>
      <c r="Q98" s="14"/>
      <c r="R98" s="15"/>
      <c r="S98" s="9"/>
      <c r="T98" s="15"/>
      <c r="U98" s="16"/>
      <c r="V98" s="15"/>
      <c r="W98" s="16"/>
      <c r="X98" s="15"/>
      <c r="Y98" s="16"/>
      <c r="Z98" s="17"/>
      <c r="AA98" s="9"/>
      <c r="AB98" s="17"/>
      <c r="AC98" s="14"/>
      <c r="AD98" s="17"/>
      <c r="AE98" s="14"/>
      <c r="AF98" s="17"/>
      <c r="AH98" s="17"/>
      <c r="AJ98" s="17"/>
      <c r="AL98" s="17"/>
      <c r="AN98" s="17"/>
    </row>
    <row r="99" spans="1:41" x14ac:dyDescent="0.15">
      <c r="A99" s="35" t="s">
        <v>193</v>
      </c>
      <c r="B99" s="41" t="s">
        <v>117</v>
      </c>
      <c r="C99" s="57" t="s">
        <v>246</v>
      </c>
      <c r="D99" s="60">
        <v>405532.19</v>
      </c>
      <c r="E99" s="9">
        <f t="shared" si="93"/>
        <v>4.4694105031843449E-4</v>
      </c>
      <c r="F99" s="58">
        <v>292925</v>
      </c>
      <c r="G99" s="9">
        <f t="shared" si="94"/>
        <v>3.3672066629949923E-4</v>
      </c>
      <c r="H99" s="8">
        <v>161281</v>
      </c>
      <c r="I99" s="9">
        <f t="shared" si="95"/>
        <v>1.8709083770973884E-4</v>
      </c>
      <c r="J99" s="8">
        <v>28693</v>
      </c>
      <c r="K99" s="10">
        <f t="shared" si="96"/>
        <v>3.3189733336551833E-5</v>
      </c>
      <c r="L99" s="11">
        <v>90249</v>
      </c>
      <c r="M99" s="12">
        <f t="shared" si="97"/>
        <v>1.0814829896484681E-4</v>
      </c>
      <c r="N99" s="11">
        <v>117529</v>
      </c>
      <c r="O99" s="9">
        <f>N99/$N$118</f>
        <v>1.3281473679077607E-4</v>
      </c>
      <c r="P99" s="13">
        <v>154904.99</v>
      </c>
      <c r="Q99" s="14">
        <f>P99/$P$118</f>
        <v>1.519319089448036E-4</v>
      </c>
      <c r="R99" s="15">
        <v>404415</v>
      </c>
      <c r="S99" s="9">
        <f>R99/$R$118</f>
        <v>3.7717441899271664E-4</v>
      </c>
      <c r="T99" s="15">
        <v>215119</v>
      </c>
      <c r="U99" s="16">
        <f>T99/$T$118</f>
        <v>1.9793143152642986E-4</v>
      </c>
      <c r="V99" s="15">
        <v>181659.36</v>
      </c>
      <c r="W99" s="16">
        <f>V99/$V$118</f>
        <v>1.7201086915604645E-4</v>
      </c>
      <c r="X99" s="15">
        <v>125169.68</v>
      </c>
      <c r="Y99" s="16">
        <f>X99/$X$118</f>
        <v>1.1276796712090699E-4</v>
      </c>
      <c r="Z99" s="17">
        <v>663966.02</v>
      </c>
      <c r="AA99" s="9">
        <f>Z99/$Z$118</f>
        <v>5.6405656013342397E-4</v>
      </c>
      <c r="AB99" s="17">
        <v>1178.6500000000001</v>
      </c>
      <c r="AC99" s="14">
        <f>AB99/$AB$118</f>
        <v>9.6585516074030797E-7</v>
      </c>
      <c r="AD99" s="17">
        <v>0</v>
      </c>
      <c r="AE99" s="14">
        <f>AD99/$AD$118</f>
        <v>0</v>
      </c>
      <c r="AF99" s="17">
        <v>0</v>
      </c>
      <c r="AG99" s="14">
        <f>AF99/$AF$118</f>
        <v>0</v>
      </c>
      <c r="AH99" s="17">
        <v>0</v>
      </c>
      <c r="AI99" s="14">
        <f>AH99/$AH$118</f>
        <v>0</v>
      </c>
      <c r="AJ99" s="17">
        <v>0</v>
      </c>
      <c r="AK99" s="14">
        <f>AJ99/$AJ$118</f>
        <v>0</v>
      </c>
      <c r="AL99" s="17">
        <v>0</v>
      </c>
      <c r="AM99" s="14">
        <f>AL99/$AL$118</f>
        <v>0</v>
      </c>
      <c r="AN99" s="17">
        <v>0</v>
      </c>
      <c r="AO99" s="14">
        <f>AN99/$AN$118</f>
        <v>0</v>
      </c>
    </row>
    <row r="100" spans="1:41" x14ac:dyDescent="0.15">
      <c r="A100" s="35" t="s">
        <v>210</v>
      </c>
      <c r="B100" s="41" t="s">
        <v>117</v>
      </c>
      <c r="C100" s="35" t="s">
        <v>211</v>
      </c>
      <c r="D100" s="60">
        <v>111581.96</v>
      </c>
      <c r="E100" s="9">
        <f t="shared" si="93"/>
        <v>1.2297558524019893E-4</v>
      </c>
      <c r="F100" s="58">
        <v>129198</v>
      </c>
      <c r="G100" s="9">
        <f t="shared" si="94"/>
        <v>1.485145912590687E-4</v>
      </c>
      <c r="H100" s="8">
        <v>502455</v>
      </c>
      <c r="I100" s="9">
        <f t="shared" si="95"/>
        <v>5.8286299602214049E-4</v>
      </c>
      <c r="J100" s="8">
        <v>266217</v>
      </c>
      <c r="K100" s="10">
        <f t="shared" si="96"/>
        <v>3.0793821627772696E-4</v>
      </c>
      <c r="L100" s="11">
        <v>0</v>
      </c>
      <c r="M100" s="12">
        <f t="shared" si="97"/>
        <v>0</v>
      </c>
      <c r="N100" s="11">
        <v>0</v>
      </c>
      <c r="O100" s="9">
        <f>N100/$N$118</f>
        <v>0</v>
      </c>
      <c r="P100" s="13">
        <v>0</v>
      </c>
      <c r="Q100" s="14">
        <f>P100/$P$118</f>
        <v>0</v>
      </c>
      <c r="R100" s="15">
        <v>0</v>
      </c>
      <c r="S100" s="9">
        <f>R100/$R$118</f>
        <v>0</v>
      </c>
      <c r="T100" s="15">
        <v>4000</v>
      </c>
      <c r="U100" s="16">
        <f>T100/$T$118</f>
        <v>3.6804081745718389E-6</v>
      </c>
      <c r="V100" s="15"/>
      <c r="W100" s="16"/>
      <c r="X100" s="15"/>
      <c r="Y100" s="16"/>
      <c r="Z100" s="17"/>
      <c r="AA100" s="9"/>
      <c r="AB100" s="17"/>
      <c r="AC100" s="14"/>
      <c r="AD100" s="17"/>
      <c r="AE100" s="14"/>
      <c r="AF100" s="17"/>
      <c r="AH100" s="17"/>
      <c r="AJ100" s="17"/>
      <c r="AL100" s="17"/>
      <c r="AN100" s="17"/>
    </row>
    <row r="101" spans="1:41" x14ac:dyDescent="0.15">
      <c r="A101" s="35" t="s">
        <v>209</v>
      </c>
      <c r="B101" s="41" t="s">
        <v>117</v>
      </c>
      <c r="C101" s="35" t="s">
        <v>212</v>
      </c>
      <c r="D101" s="60">
        <v>1062196.8500000001</v>
      </c>
      <c r="E101" s="9">
        <f t="shared" si="93"/>
        <v>1.1706576875782232E-3</v>
      </c>
      <c r="F101" s="58">
        <v>787584.68</v>
      </c>
      <c r="G101" s="9">
        <f t="shared" si="94"/>
        <v>9.0533767420629147E-4</v>
      </c>
      <c r="H101" s="8">
        <v>1490048.13</v>
      </c>
      <c r="I101" s="9">
        <f t="shared" si="95"/>
        <v>1.7285008951428242E-3</v>
      </c>
      <c r="J101" s="8">
        <v>744263.33</v>
      </c>
      <c r="K101" s="10">
        <f t="shared" si="96"/>
        <v>8.6090340692413045E-4</v>
      </c>
      <c r="L101" s="11">
        <v>755378.53</v>
      </c>
      <c r="M101" s="12">
        <f t="shared" si="97"/>
        <v>9.0519455167443964E-4</v>
      </c>
      <c r="N101" s="11">
        <v>359022.39</v>
      </c>
      <c r="O101" s="9">
        <f>N101/$N$118</f>
        <v>4.0571658254426871E-4</v>
      </c>
      <c r="P101" s="13">
        <v>604173.80000000005</v>
      </c>
      <c r="Q101" s="14">
        <f>P101/$P$118</f>
        <v>5.9257793288928909E-4</v>
      </c>
      <c r="R101" s="15">
        <v>443043.2</v>
      </c>
      <c r="S101" s="9">
        <f>R101/$R$118</f>
        <v>4.1320070113293021E-4</v>
      </c>
      <c r="T101" s="15">
        <v>557683</v>
      </c>
      <c r="U101" s="16">
        <f>T101/$T$118</f>
        <v>5.1312526800493673E-4</v>
      </c>
      <c r="V101" s="15"/>
      <c r="W101" s="16"/>
      <c r="X101" s="15"/>
      <c r="Y101" s="16"/>
      <c r="Z101" s="17"/>
      <c r="AA101" s="9"/>
      <c r="AB101" s="17"/>
      <c r="AC101" s="14"/>
      <c r="AD101" s="17"/>
      <c r="AE101" s="14"/>
      <c r="AF101" s="17"/>
      <c r="AH101" s="17"/>
      <c r="AJ101" s="17"/>
      <c r="AL101" s="17"/>
      <c r="AN101" s="17"/>
    </row>
    <row r="102" spans="1:41" x14ac:dyDescent="0.15">
      <c r="A102" s="35" t="s">
        <v>239</v>
      </c>
      <c r="B102" s="57" t="s">
        <v>117</v>
      </c>
      <c r="C102" s="57" t="s">
        <v>244</v>
      </c>
      <c r="D102" s="60">
        <v>0</v>
      </c>
      <c r="E102" s="9">
        <f t="shared" si="93"/>
        <v>0</v>
      </c>
      <c r="F102" s="58">
        <v>0</v>
      </c>
      <c r="G102" s="9">
        <f t="shared" si="94"/>
        <v>0</v>
      </c>
      <c r="H102" s="8"/>
      <c r="I102" s="9"/>
      <c r="J102" s="8"/>
      <c r="K102" s="10"/>
      <c r="L102" s="11"/>
      <c r="M102" s="12"/>
      <c r="N102" s="11"/>
      <c r="O102" s="9"/>
      <c r="P102" s="13"/>
      <c r="Q102" s="14"/>
      <c r="R102" s="15"/>
      <c r="S102" s="9"/>
      <c r="T102" s="15"/>
      <c r="U102" s="16"/>
      <c r="V102" s="15"/>
      <c r="W102" s="16"/>
      <c r="X102" s="15"/>
      <c r="Y102" s="16"/>
      <c r="Z102" s="17"/>
      <c r="AA102" s="9"/>
      <c r="AB102" s="17"/>
      <c r="AC102" s="14"/>
      <c r="AD102" s="17"/>
      <c r="AE102" s="14"/>
      <c r="AF102" s="17"/>
      <c r="AH102" s="17"/>
      <c r="AJ102" s="17"/>
      <c r="AL102" s="17"/>
      <c r="AN102" s="17"/>
    </row>
    <row r="103" spans="1:41" ht="21" x14ac:dyDescent="0.15">
      <c r="A103" s="35" t="s">
        <v>240</v>
      </c>
      <c r="B103" s="57" t="s">
        <v>117</v>
      </c>
      <c r="C103" s="57" t="s">
        <v>245</v>
      </c>
      <c r="D103" s="60">
        <v>0</v>
      </c>
      <c r="E103" s="9">
        <f t="shared" si="93"/>
        <v>0</v>
      </c>
      <c r="F103" s="58">
        <v>2376</v>
      </c>
      <c r="G103" s="9">
        <f t="shared" si="94"/>
        <v>2.7312394064269357E-6</v>
      </c>
      <c r="H103" s="8"/>
      <c r="I103" s="9"/>
      <c r="J103" s="8"/>
      <c r="K103" s="10"/>
      <c r="L103" s="11"/>
      <c r="M103" s="12"/>
      <c r="N103" s="11"/>
      <c r="O103" s="9"/>
      <c r="P103" s="13"/>
      <c r="Q103" s="14"/>
      <c r="R103" s="15"/>
      <c r="S103" s="9"/>
      <c r="T103" s="15"/>
      <c r="U103" s="16"/>
      <c r="V103" s="15"/>
      <c r="W103" s="16"/>
      <c r="X103" s="15"/>
      <c r="Y103" s="16"/>
      <c r="Z103" s="17"/>
      <c r="AA103" s="9"/>
      <c r="AB103" s="17"/>
      <c r="AC103" s="14"/>
      <c r="AD103" s="17"/>
      <c r="AE103" s="14"/>
      <c r="AF103" s="17"/>
      <c r="AH103" s="17"/>
      <c r="AJ103" s="17"/>
      <c r="AL103" s="17"/>
      <c r="AN103" s="17"/>
    </row>
    <row r="104" spans="1:41" x14ac:dyDescent="0.15">
      <c r="A104" s="6" t="s">
        <v>241</v>
      </c>
      <c r="B104" s="6" t="s">
        <v>117</v>
      </c>
      <c r="C104" s="57" t="s">
        <v>242</v>
      </c>
      <c r="D104" s="60">
        <v>3151826.56</v>
      </c>
      <c r="E104" s="9">
        <f t="shared" si="93"/>
        <v>3.4736593244248707E-3</v>
      </c>
      <c r="F104" s="58">
        <v>4194311.5199999996</v>
      </c>
      <c r="G104" s="9">
        <f t="shared" si="94"/>
        <v>4.8214094723293176E-3</v>
      </c>
      <c r="H104" s="8">
        <v>4748836.5599999996</v>
      </c>
      <c r="I104" s="9">
        <f>H104/$H$118</f>
        <v>5.5087940312686205E-3</v>
      </c>
      <c r="J104" s="8">
        <v>6266578.9199999999</v>
      </c>
      <c r="K104" s="10">
        <f>J104/$J$118</f>
        <v>7.2486698249488368E-3</v>
      </c>
      <c r="L104" s="11">
        <v>5405071.29</v>
      </c>
      <c r="M104" s="12">
        <f>L104/$L$118</f>
        <v>6.4770719431487354E-3</v>
      </c>
      <c r="N104" s="11">
        <v>5526017.1299999999</v>
      </c>
      <c r="O104" s="9">
        <f>N104/$N$118</f>
        <v>6.2447269237572833E-3</v>
      </c>
      <c r="P104" s="13">
        <v>5496945.2000000002</v>
      </c>
      <c r="Q104" s="14">
        <f>P104/$P$118</f>
        <v>5.3914427004641708E-3</v>
      </c>
      <c r="R104" s="15">
        <v>7876500.4400000004</v>
      </c>
      <c r="S104" s="9">
        <f>R104/$R$118</f>
        <v>7.3459552122272353E-3</v>
      </c>
      <c r="T104" s="15">
        <v>10955300.789999999</v>
      </c>
      <c r="U104" s="16">
        <f>T104/$T$118</f>
        <v>1.007999464560233E-2</v>
      </c>
      <c r="V104" s="15">
        <v>10889191.439999999</v>
      </c>
      <c r="W104" s="16">
        <f>V104/$V$118</f>
        <v>1.0310832780655954E-2</v>
      </c>
      <c r="X104" s="15">
        <v>11960257.710000001</v>
      </c>
      <c r="Y104" s="16">
        <f>X104/$X$118</f>
        <v>1.0775244837238974E-2</v>
      </c>
      <c r="Z104" s="17">
        <v>10309589.15</v>
      </c>
      <c r="AA104" s="9">
        <f>Z104/$Z$118</f>
        <v>8.7582665636079839E-3</v>
      </c>
      <c r="AB104" s="17">
        <v>9147343.7599999998</v>
      </c>
      <c r="AC104" s="14">
        <f>AB104/$AB$118</f>
        <v>7.4958716986905797E-3</v>
      </c>
      <c r="AD104" s="17">
        <v>11334771.050000001</v>
      </c>
      <c r="AE104" s="14">
        <f>AD104/$AD$118</f>
        <v>9.2927924309803827E-3</v>
      </c>
      <c r="AF104" s="17">
        <v>13469048.18</v>
      </c>
      <c r="AG104" s="14">
        <f>AF104/$AF$118</f>
        <v>1.0352226373459969E-2</v>
      </c>
      <c r="AH104" s="17">
        <v>13025798.869999999</v>
      </c>
      <c r="AI104" s="14">
        <f>AH104/$AH$118</f>
        <v>9.4875950438885401E-3</v>
      </c>
      <c r="AJ104" s="17">
        <v>10345852.27</v>
      </c>
      <c r="AK104" s="14">
        <f>AJ104/$AJ$118</f>
        <v>7.8604112969375192E-3</v>
      </c>
      <c r="AL104" s="17">
        <v>7183217</v>
      </c>
      <c r="AM104" s="14">
        <f>AL104/$AL$118</f>
        <v>5.6894385180705611E-3</v>
      </c>
      <c r="AN104" s="17">
        <v>9242774.6600000001</v>
      </c>
      <c r="AO104" s="14">
        <f>AN104/$AN$118</f>
        <v>7.6077885700412181E-3</v>
      </c>
    </row>
    <row r="105" spans="1:41" s="30" customFormat="1" x14ac:dyDescent="0.15">
      <c r="A105" s="18"/>
      <c r="B105" s="18"/>
      <c r="C105" s="19" t="s">
        <v>180</v>
      </c>
      <c r="D105" s="20">
        <f>SUM(D78:D104)</f>
        <v>14923035.790000001</v>
      </c>
      <c r="E105" s="21">
        <f t="shared" si="93"/>
        <v>1.6446825811588937E-2</v>
      </c>
      <c r="F105" s="20">
        <f>SUM(F78:F104)</f>
        <v>16877104.27</v>
      </c>
      <c r="G105" s="21">
        <f t="shared" si="94"/>
        <v>1.9400426030555685E-2</v>
      </c>
      <c r="H105" s="20">
        <f>SUM(H78:H101)</f>
        <v>13408253.98</v>
      </c>
      <c r="I105" s="21">
        <f>H105/$H$118</f>
        <v>1.5553980129978981E-2</v>
      </c>
      <c r="J105" s="20">
        <f>SUM(J78:J101)</f>
        <v>12704571.639999999</v>
      </c>
      <c r="K105" s="22">
        <f>J105/$J$118</f>
        <v>1.4695617219765063E-2</v>
      </c>
      <c r="L105" s="26">
        <f>SUM(L78:L101)</f>
        <v>11446789.899999999</v>
      </c>
      <c r="M105" s="24">
        <f>L105/$L$118</f>
        <v>1.3717058984509398E-2</v>
      </c>
      <c r="N105" s="20">
        <f>SUM(N78:N101)</f>
        <v>11172798.02</v>
      </c>
      <c r="O105" s="21">
        <f>N105/$N$118</f>
        <v>1.2625924054852879E-2</v>
      </c>
      <c r="P105" s="20">
        <f>SUM(P78:P101)</f>
        <v>16268685.970000001</v>
      </c>
      <c r="Q105" s="25">
        <f>P105/$P$118</f>
        <v>1.5956442174300804E-2</v>
      </c>
      <c r="R105" s="20">
        <f>SUM(R78:R101)</f>
        <v>16147437.659999998</v>
      </c>
      <c r="S105" s="21">
        <f>R105/$R$118</f>
        <v>1.5059778736277367E-2</v>
      </c>
      <c r="T105" s="20">
        <f>SUM(T78:T101)</f>
        <v>12327182.140000002</v>
      </c>
      <c r="U105" s="27">
        <f>T105/$T$118</f>
        <v>1.1342265479372997E-2</v>
      </c>
      <c r="V105" s="20">
        <f>SUM(V78:V99)</f>
        <v>13453757.139999999</v>
      </c>
      <c r="W105" s="27">
        <f>V105/$V$118</f>
        <v>1.2739186459017391E-2</v>
      </c>
      <c r="X105" s="20">
        <f>SUM(X78:X99)</f>
        <v>13424905.470000001</v>
      </c>
      <c r="Y105" s="27">
        <f>X105/$X$118</f>
        <v>1.2094776455785813E-2</v>
      </c>
      <c r="Z105" s="28">
        <f>SUM(Z78:Z99)</f>
        <v>15193505.689999998</v>
      </c>
      <c r="AA105" s="21">
        <f>Z105/$Z$118</f>
        <v>1.2907281845340523E-2</v>
      </c>
      <c r="AB105" s="29">
        <f>SUM(AB78:AB99)</f>
        <v>13384471.080000002</v>
      </c>
      <c r="AC105" s="25">
        <f>AB105/$AB$118</f>
        <v>1.0968023133582831E-2</v>
      </c>
      <c r="AD105" s="28">
        <f>SUM(AD78:AD99)</f>
        <v>9140670.3000000007</v>
      </c>
      <c r="AE105" s="25">
        <f>AD105/$AD$118</f>
        <v>7.4939627278953454E-3</v>
      </c>
      <c r="AF105" s="29">
        <f>SUM(AF78:AF99)</f>
        <v>9248404.459999999</v>
      </c>
      <c r="AG105" s="25">
        <f>AF105/$AF$118</f>
        <v>7.1082659504776375E-3</v>
      </c>
      <c r="AH105" s="29">
        <f>SUM(AH78:AH99)</f>
        <v>8560391.3300000001</v>
      </c>
      <c r="AI105" s="25">
        <f>AH105/$AH$118</f>
        <v>6.2351282379546243E-3</v>
      </c>
      <c r="AJ105" s="29">
        <f>SUM(AJ78:AJ99)</f>
        <v>7507838.7400000002</v>
      </c>
      <c r="AK105" s="25">
        <f>AJ105/$AJ$118</f>
        <v>5.7041893608520619E-3</v>
      </c>
      <c r="AL105" s="29">
        <f>SUM(AL78:AL99)</f>
        <v>6829765.0900000008</v>
      </c>
      <c r="AM105" s="25">
        <f>AL105/$AL$118</f>
        <v>5.40948833543796E-3</v>
      </c>
      <c r="AN105" s="29">
        <f>SUM(AN78:AN99)</f>
        <v>6339893.0200000005</v>
      </c>
      <c r="AO105" s="25">
        <f>AN105/$AN$118</f>
        <v>5.2184076132004396E-3</v>
      </c>
    </row>
    <row r="106" spans="1:41" x14ac:dyDescent="0.15">
      <c r="A106" s="6"/>
      <c r="B106" s="6"/>
      <c r="C106" s="7"/>
      <c r="D106" s="31"/>
      <c r="E106" s="9"/>
      <c r="F106" s="31"/>
      <c r="G106" s="9"/>
      <c r="H106" s="31"/>
      <c r="I106" s="9"/>
      <c r="J106" s="31"/>
      <c r="K106" s="10"/>
      <c r="L106" s="42"/>
      <c r="M106" s="12"/>
      <c r="N106" s="31"/>
      <c r="O106" s="9"/>
      <c r="P106" s="31"/>
      <c r="Q106" s="14"/>
      <c r="R106" s="31"/>
      <c r="S106" s="9"/>
      <c r="T106" s="31"/>
      <c r="U106" s="16"/>
      <c r="V106" s="31"/>
      <c r="W106" s="16"/>
      <c r="X106" s="31"/>
      <c r="Y106" s="16"/>
      <c r="Z106" s="7"/>
      <c r="AA106" s="9"/>
      <c r="AB106" s="7"/>
      <c r="AC106" s="14"/>
      <c r="AD106" s="7"/>
      <c r="AE106" s="14"/>
      <c r="AF106" s="17"/>
      <c r="AH106" s="17"/>
      <c r="AJ106" s="17"/>
      <c r="AL106" s="17"/>
      <c r="AN106" s="17"/>
    </row>
    <row r="107" spans="1:41" x14ac:dyDescent="0.15">
      <c r="A107" s="6" t="s">
        <v>155</v>
      </c>
      <c r="B107" s="6" t="s">
        <v>156</v>
      </c>
      <c r="C107" s="7" t="s">
        <v>157</v>
      </c>
      <c r="D107" s="60">
        <v>0</v>
      </c>
      <c r="E107" s="9">
        <f t="shared" ref="E107:E112" si="112">D107/$D$118</f>
        <v>0</v>
      </c>
      <c r="F107" s="58">
        <v>0</v>
      </c>
      <c r="G107" s="9">
        <f t="shared" ref="G107:G112" si="113">F107/$F$118</f>
        <v>0</v>
      </c>
      <c r="H107" s="8">
        <v>0</v>
      </c>
      <c r="I107" s="9">
        <f t="shared" ref="I107:I112" si="114">H107/$H$118</f>
        <v>0</v>
      </c>
      <c r="J107" s="8">
        <v>0</v>
      </c>
      <c r="K107" s="10">
        <f t="shared" ref="K107:K112" si="115">J107/$J$118</f>
        <v>0</v>
      </c>
      <c r="L107" s="11">
        <v>0</v>
      </c>
      <c r="M107" s="12">
        <f t="shared" ref="M107:M112" si="116">L107/$L$118</f>
        <v>0</v>
      </c>
      <c r="N107" s="11">
        <v>0</v>
      </c>
      <c r="O107" s="9">
        <f t="shared" ref="O107:O112" si="117">N107/$N$118</f>
        <v>0</v>
      </c>
      <c r="P107" s="13">
        <v>0</v>
      </c>
      <c r="Q107" s="14">
        <f t="shared" ref="Q107:Q112" si="118">P107/$P$118</f>
        <v>0</v>
      </c>
      <c r="R107" s="15">
        <v>0</v>
      </c>
      <c r="S107" s="9">
        <f t="shared" ref="S107:S112" si="119">R107/$R$118</f>
        <v>0</v>
      </c>
      <c r="T107" s="15">
        <v>0</v>
      </c>
      <c r="U107" s="16">
        <f t="shared" ref="U107:U112" si="120">T107/$T$118</f>
        <v>0</v>
      </c>
      <c r="V107" s="15">
        <v>3975</v>
      </c>
      <c r="W107" s="16">
        <f t="shared" ref="W107:W112" si="121">V107/$V$118</f>
        <v>3.7638754474048827E-6</v>
      </c>
      <c r="X107" s="15">
        <v>0</v>
      </c>
      <c r="Y107" s="16">
        <f t="shared" ref="Y107:Y112" si="122">X107/$X$118</f>
        <v>0</v>
      </c>
      <c r="Z107" s="31">
        <v>0</v>
      </c>
      <c r="AA107" s="9">
        <f t="shared" ref="AA107:AA112" si="123">Z107/$Z$118</f>
        <v>0</v>
      </c>
      <c r="AB107" s="31">
        <v>0</v>
      </c>
      <c r="AC107" s="14">
        <f t="shared" ref="AC107:AC112" si="124">AB107/$AB$118</f>
        <v>0</v>
      </c>
      <c r="AD107" s="43">
        <v>0</v>
      </c>
      <c r="AE107" s="14">
        <f t="shared" ref="AE107:AE112" si="125">AD107/$AD$118</f>
        <v>0</v>
      </c>
      <c r="AF107" s="17">
        <v>100000</v>
      </c>
      <c r="AG107" s="14">
        <f t="shared" ref="AG107:AG116" si="126">AF107/$AF$118</f>
        <v>7.6859375919612825E-5</v>
      </c>
      <c r="AH107" s="17">
        <v>0</v>
      </c>
      <c r="AI107" s="14">
        <f t="shared" ref="AI107:AI116" si="127">AH107/$AH$118</f>
        <v>0</v>
      </c>
      <c r="AJ107" s="17">
        <v>0</v>
      </c>
      <c r="AK107" s="14">
        <f t="shared" ref="AK107:AK116" si="128">AJ107/$AJ$118</f>
        <v>0</v>
      </c>
      <c r="AL107" s="17">
        <v>0</v>
      </c>
      <c r="AM107" s="14">
        <f t="shared" ref="AM107:AM116" si="129">AL107/$AL$118</f>
        <v>0</v>
      </c>
      <c r="AN107" s="17">
        <v>0</v>
      </c>
      <c r="AO107" s="14">
        <f t="shared" ref="AO107:AO116" si="130">AN107/$AN$118</f>
        <v>0</v>
      </c>
    </row>
    <row r="108" spans="1:41" x14ac:dyDescent="0.15">
      <c r="A108" s="6" t="s">
        <v>158</v>
      </c>
      <c r="B108" s="6" t="s">
        <v>156</v>
      </c>
      <c r="C108" s="7" t="s">
        <v>159</v>
      </c>
      <c r="D108" s="60">
        <v>965000</v>
      </c>
      <c r="E108" s="9">
        <f t="shared" si="112"/>
        <v>1.0635360747991158E-3</v>
      </c>
      <c r="F108" s="58">
        <v>0</v>
      </c>
      <c r="G108" s="9">
        <f t="shared" si="113"/>
        <v>0</v>
      </c>
      <c r="H108" s="8">
        <v>0</v>
      </c>
      <c r="I108" s="9">
        <f t="shared" si="114"/>
        <v>0</v>
      </c>
      <c r="J108" s="8">
        <v>0</v>
      </c>
      <c r="K108" s="10">
        <f t="shared" si="115"/>
        <v>0</v>
      </c>
      <c r="L108" s="11">
        <v>190000</v>
      </c>
      <c r="M108" s="12">
        <f t="shared" si="116"/>
        <v>2.2768315220468807E-4</v>
      </c>
      <c r="N108" s="11">
        <v>210000</v>
      </c>
      <c r="O108" s="9">
        <f t="shared" si="117"/>
        <v>2.3731244821331734E-4</v>
      </c>
      <c r="P108" s="13">
        <v>323293.51</v>
      </c>
      <c r="Q108" s="14">
        <f t="shared" si="118"/>
        <v>3.170885594051293E-4</v>
      </c>
      <c r="R108" s="15">
        <v>548032</v>
      </c>
      <c r="S108" s="9">
        <f t="shared" si="119"/>
        <v>5.1111766672704147E-4</v>
      </c>
      <c r="T108" s="15">
        <v>318927.73</v>
      </c>
      <c r="U108" s="16">
        <f t="shared" si="120"/>
        <v>2.9344605614741007E-4</v>
      </c>
      <c r="V108" s="15">
        <v>398651.56</v>
      </c>
      <c r="W108" s="16">
        <f t="shared" si="121"/>
        <v>3.7747794182481874E-4</v>
      </c>
      <c r="X108" s="15">
        <v>240376.15</v>
      </c>
      <c r="Y108" s="16">
        <f t="shared" si="122"/>
        <v>2.1655987120723009E-4</v>
      </c>
      <c r="Z108" s="17">
        <v>203965.88</v>
      </c>
      <c r="AA108" s="9">
        <f t="shared" si="123"/>
        <v>1.7327436825364457E-4</v>
      </c>
      <c r="AB108" s="17">
        <v>257283.33</v>
      </c>
      <c r="AC108" s="14">
        <f t="shared" si="124"/>
        <v>2.1083309892924249E-4</v>
      </c>
      <c r="AD108" s="17">
        <v>246297.82</v>
      </c>
      <c r="AE108" s="14">
        <f t="shared" si="125"/>
        <v>2.019268415186003E-4</v>
      </c>
      <c r="AF108" s="17">
        <v>596563.84</v>
      </c>
      <c r="AG108" s="14">
        <f t="shared" si="126"/>
        <v>4.5851524438607756E-4</v>
      </c>
      <c r="AH108" s="17">
        <v>250710.73</v>
      </c>
      <c r="AI108" s="14">
        <f t="shared" si="127"/>
        <v>1.8261005740507631E-4</v>
      </c>
      <c r="AJ108" s="17">
        <v>871104.5</v>
      </c>
      <c r="AK108" s="14">
        <f t="shared" si="128"/>
        <v>6.6183427656976484E-4</v>
      </c>
      <c r="AL108" s="17">
        <v>397238.57</v>
      </c>
      <c r="AM108" s="14">
        <f t="shared" si="129"/>
        <v>3.1463123291712737E-4</v>
      </c>
      <c r="AN108" s="17">
        <v>817567.65</v>
      </c>
      <c r="AO108" s="14">
        <f t="shared" si="130"/>
        <v>6.729453061128139E-4</v>
      </c>
    </row>
    <row r="109" spans="1:41" x14ac:dyDescent="0.15">
      <c r="A109" s="6" t="s">
        <v>160</v>
      </c>
      <c r="B109" s="6" t="s">
        <v>156</v>
      </c>
      <c r="C109" s="7" t="s">
        <v>161</v>
      </c>
      <c r="D109" s="60">
        <v>0</v>
      </c>
      <c r="E109" s="9">
        <f t="shared" si="112"/>
        <v>0</v>
      </c>
      <c r="F109" s="58">
        <v>0</v>
      </c>
      <c r="G109" s="9">
        <f t="shared" si="113"/>
        <v>0</v>
      </c>
      <c r="H109" s="8">
        <v>0</v>
      </c>
      <c r="I109" s="9">
        <f t="shared" si="114"/>
        <v>0</v>
      </c>
      <c r="J109" s="8">
        <v>0</v>
      </c>
      <c r="K109" s="10">
        <f t="shared" si="115"/>
        <v>0</v>
      </c>
      <c r="L109" s="11">
        <v>0</v>
      </c>
      <c r="M109" s="12">
        <f t="shared" si="116"/>
        <v>0</v>
      </c>
      <c r="N109" s="11">
        <v>0</v>
      </c>
      <c r="O109" s="9">
        <f t="shared" si="117"/>
        <v>0</v>
      </c>
      <c r="P109" s="13">
        <v>0</v>
      </c>
      <c r="Q109" s="14">
        <f t="shared" si="118"/>
        <v>0</v>
      </c>
      <c r="R109" s="15">
        <v>81423.899999999994</v>
      </c>
      <c r="S109" s="9">
        <f t="shared" si="119"/>
        <v>7.5939349862445905E-5</v>
      </c>
      <c r="T109" s="15">
        <v>51403.88</v>
      </c>
      <c r="U109" s="16">
        <f t="shared" si="120"/>
        <v>4.7296815039177461E-5</v>
      </c>
      <c r="V109" s="15">
        <v>733797.15</v>
      </c>
      <c r="W109" s="16">
        <f t="shared" si="121"/>
        <v>6.9482291226683726E-4</v>
      </c>
      <c r="X109" s="15">
        <v>436763.72</v>
      </c>
      <c r="Y109" s="16">
        <f t="shared" si="122"/>
        <v>3.9348951612375318E-4</v>
      </c>
      <c r="Z109" s="17">
        <v>685644.26</v>
      </c>
      <c r="AA109" s="9">
        <f t="shared" si="123"/>
        <v>5.8247279397043085E-4</v>
      </c>
      <c r="AB109" s="17">
        <v>0</v>
      </c>
      <c r="AC109" s="14">
        <f t="shared" si="124"/>
        <v>0</v>
      </c>
      <c r="AD109" s="17">
        <v>0</v>
      </c>
      <c r="AE109" s="14">
        <f t="shared" si="125"/>
        <v>0</v>
      </c>
      <c r="AF109" s="17">
        <v>0</v>
      </c>
      <c r="AG109" s="14">
        <f t="shared" si="126"/>
        <v>0</v>
      </c>
      <c r="AH109" s="17">
        <v>0</v>
      </c>
      <c r="AI109" s="14">
        <f t="shared" si="127"/>
        <v>0</v>
      </c>
      <c r="AJ109" s="17">
        <v>0</v>
      </c>
      <c r="AK109" s="14">
        <f t="shared" si="128"/>
        <v>0</v>
      </c>
      <c r="AL109" s="17">
        <v>0</v>
      </c>
      <c r="AM109" s="14">
        <f t="shared" si="129"/>
        <v>0</v>
      </c>
      <c r="AN109" s="17">
        <v>0</v>
      </c>
      <c r="AO109" s="14">
        <f t="shared" si="130"/>
        <v>0</v>
      </c>
    </row>
    <row r="110" spans="1:41" x14ac:dyDescent="0.15">
      <c r="A110" s="6" t="s">
        <v>162</v>
      </c>
      <c r="B110" s="6" t="s">
        <v>156</v>
      </c>
      <c r="C110" s="7" t="s">
        <v>163</v>
      </c>
      <c r="D110" s="60">
        <v>4277911.3899999997</v>
      </c>
      <c r="E110" s="9">
        <f t="shared" si="112"/>
        <v>4.7147285886622063E-3</v>
      </c>
      <c r="F110" s="58">
        <v>4435631.38</v>
      </c>
      <c r="G110" s="9">
        <f t="shared" si="113"/>
        <v>5.098809434949449E-3</v>
      </c>
      <c r="H110" s="8">
        <v>4496376.07</v>
      </c>
      <c r="I110" s="9">
        <f t="shared" si="114"/>
        <v>5.2159322275675589E-3</v>
      </c>
      <c r="J110" s="8">
        <v>4663050.63</v>
      </c>
      <c r="K110" s="10">
        <f t="shared" si="115"/>
        <v>5.3938384604098567E-3</v>
      </c>
      <c r="L110" s="11">
        <v>4552058.45</v>
      </c>
      <c r="M110" s="12">
        <f t="shared" si="116"/>
        <v>5.4548790363999292E-3</v>
      </c>
      <c r="N110" s="11">
        <v>3810303.67</v>
      </c>
      <c r="O110" s="9">
        <f t="shared" si="117"/>
        <v>4.3058690112566097E-3</v>
      </c>
      <c r="P110" s="13">
        <v>4316117.37</v>
      </c>
      <c r="Q110" s="14">
        <f t="shared" si="118"/>
        <v>4.233278419590778E-3</v>
      </c>
      <c r="R110" s="15">
        <v>4384759.28</v>
      </c>
      <c r="S110" s="9">
        <f t="shared" si="119"/>
        <v>4.0894107138877709E-3</v>
      </c>
      <c r="T110" s="15">
        <v>4513300.0599999996</v>
      </c>
      <c r="U110" s="16">
        <f t="shared" si="120"/>
        <v>4.1526966087798928E-3</v>
      </c>
      <c r="V110" s="15">
        <v>5336191.58</v>
      </c>
      <c r="W110" s="16">
        <f t="shared" si="121"/>
        <v>5.0527699297133761E-3</v>
      </c>
      <c r="X110" s="15">
        <v>7905466.8700000001</v>
      </c>
      <c r="Y110" s="16">
        <f t="shared" si="122"/>
        <v>7.1221994661293331E-3</v>
      </c>
      <c r="Z110" s="17">
        <v>7298148.0199999996</v>
      </c>
      <c r="AA110" s="9">
        <f t="shared" si="123"/>
        <v>6.1999682867893728E-3</v>
      </c>
      <c r="AB110" s="17">
        <v>6024595.3499999996</v>
      </c>
      <c r="AC110" s="14">
        <f t="shared" si="124"/>
        <v>4.9369079117376332E-3</v>
      </c>
      <c r="AD110" s="17">
        <v>6857784.3399999999</v>
      </c>
      <c r="AE110" s="14">
        <f t="shared" si="125"/>
        <v>5.6223426240310159E-3</v>
      </c>
      <c r="AF110" s="17">
        <v>7070673.29</v>
      </c>
      <c r="AG110" s="14">
        <f t="shared" si="126"/>
        <v>5.4344753640087557E-3</v>
      </c>
      <c r="AH110" s="17">
        <v>5016706.29</v>
      </c>
      <c r="AI110" s="14">
        <f t="shared" si="127"/>
        <v>3.6540160191839712E-3</v>
      </c>
      <c r="AJ110" s="17">
        <v>5286920.2300000004</v>
      </c>
      <c r="AK110" s="14">
        <f t="shared" si="128"/>
        <v>4.0168143152791713E-3</v>
      </c>
      <c r="AL110" s="17">
        <v>5336397.5999999996</v>
      </c>
      <c r="AM110" s="14">
        <f t="shared" si="129"/>
        <v>4.2266725414503411E-3</v>
      </c>
      <c r="AN110" s="17">
        <v>5679223.75</v>
      </c>
      <c r="AO110" s="14">
        <f t="shared" si="130"/>
        <v>4.6746063948676451E-3</v>
      </c>
    </row>
    <row r="111" spans="1:41" x14ac:dyDescent="0.15">
      <c r="A111" s="6" t="s">
        <v>164</v>
      </c>
      <c r="B111" s="6" t="s">
        <v>156</v>
      </c>
      <c r="C111" s="7" t="s">
        <v>165</v>
      </c>
      <c r="D111" s="60">
        <v>0</v>
      </c>
      <c r="E111" s="9">
        <f t="shared" si="112"/>
        <v>0</v>
      </c>
      <c r="F111" s="58">
        <v>0</v>
      </c>
      <c r="G111" s="9">
        <f t="shared" si="113"/>
        <v>0</v>
      </c>
      <c r="H111" s="31">
        <v>0</v>
      </c>
      <c r="I111" s="9">
        <f t="shared" si="114"/>
        <v>0</v>
      </c>
      <c r="J111" s="8">
        <v>0</v>
      </c>
      <c r="K111" s="10">
        <f t="shared" si="115"/>
        <v>0</v>
      </c>
      <c r="L111" s="11">
        <v>0</v>
      </c>
      <c r="M111" s="12">
        <f t="shared" si="116"/>
        <v>0</v>
      </c>
      <c r="N111" s="11">
        <v>0</v>
      </c>
      <c r="O111" s="9">
        <f t="shared" si="117"/>
        <v>0</v>
      </c>
      <c r="P111" s="13">
        <v>0</v>
      </c>
      <c r="Q111" s="14">
        <f t="shared" si="118"/>
        <v>0</v>
      </c>
      <c r="R111" s="15">
        <v>0</v>
      </c>
      <c r="S111" s="9">
        <f t="shared" si="119"/>
        <v>0</v>
      </c>
      <c r="T111" s="15">
        <v>0</v>
      </c>
      <c r="U111" s="16">
        <f t="shared" si="120"/>
        <v>0</v>
      </c>
      <c r="V111" s="15">
        <v>0</v>
      </c>
      <c r="W111" s="16">
        <f t="shared" si="121"/>
        <v>0</v>
      </c>
      <c r="X111" s="15">
        <v>0</v>
      </c>
      <c r="Y111" s="16">
        <f t="shared" si="122"/>
        <v>0</v>
      </c>
      <c r="Z111" s="17">
        <v>0</v>
      </c>
      <c r="AA111" s="9">
        <f t="shared" si="123"/>
        <v>0</v>
      </c>
      <c r="AB111" s="17">
        <v>0</v>
      </c>
      <c r="AC111" s="14">
        <f t="shared" si="124"/>
        <v>0</v>
      </c>
      <c r="AD111" s="17">
        <v>0</v>
      </c>
      <c r="AE111" s="14">
        <f t="shared" si="125"/>
        <v>0</v>
      </c>
      <c r="AF111" s="17">
        <v>0</v>
      </c>
      <c r="AG111" s="14">
        <f t="shared" si="126"/>
        <v>0</v>
      </c>
      <c r="AH111" s="17">
        <v>0</v>
      </c>
      <c r="AI111" s="14">
        <f t="shared" si="127"/>
        <v>0</v>
      </c>
      <c r="AJ111" s="17">
        <v>0</v>
      </c>
      <c r="AK111" s="14">
        <f t="shared" si="128"/>
        <v>0</v>
      </c>
      <c r="AL111" s="17">
        <v>0</v>
      </c>
      <c r="AM111" s="14">
        <f t="shared" si="129"/>
        <v>0</v>
      </c>
      <c r="AN111" s="17">
        <v>250072.61</v>
      </c>
      <c r="AO111" s="14">
        <f t="shared" si="130"/>
        <v>2.0583640887317437E-4</v>
      </c>
    </row>
    <row r="112" spans="1:41" s="30" customFormat="1" x14ac:dyDescent="0.15">
      <c r="A112" s="18"/>
      <c r="B112" s="18"/>
      <c r="C112" s="19" t="s">
        <v>179</v>
      </c>
      <c r="D112" s="20">
        <f>SUM(D107:D111)</f>
        <v>5242911.3899999997</v>
      </c>
      <c r="E112" s="21">
        <f t="shared" si="112"/>
        <v>5.7782646634613223E-3</v>
      </c>
      <c r="F112" s="20">
        <f>SUM(F107:F111)</f>
        <v>4435631.38</v>
      </c>
      <c r="G112" s="21">
        <f t="shared" si="113"/>
        <v>5.098809434949449E-3</v>
      </c>
      <c r="H112" s="20">
        <f>SUM(H107:H111)</f>
        <v>4496376.07</v>
      </c>
      <c r="I112" s="21">
        <f t="shared" si="114"/>
        <v>5.2159322275675589E-3</v>
      </c>
      <c r="J112" s="20">
        <f>SUM(J107:J111)</f>
        <v>4663050.63</v>
      </c>
      <c r="K112" s="22">
        <f t="shared" si="115"/>
        <v>5.3938384604098567E-3</v>
      </c>
      <c r="L112" s="44">
        <f>SUM(L107:L111)</f>
        <v>4742058.45</v>
      </c>
      <c r="M112" s="24">
        <f t="shared" si="116"/>
        <v>5.6825621886046167E-3</v>
      </c>
      <c r="N112" s="20">
        <f>SUM(N107:N111)</f>
        <v>4020303.67</v>
      </c>
      <c r="O112" s="21">
        <f t="shared" si="117"/>
        <v>4.5431814594699268E-3</v>
      </c>
      <c r="P112" s="20">
        <f>SUM(P107:P111)</f>
        <v>4639410.88</v>
      </c>
      <c r="Q112" s="25">
        <f t="shared" si="118"/>
        <v>4.550366978995907E-3</v>
      </c>
      <c r="R112" s="20">
        <f>SUM(R107:R111)</f>
        <v>5014215.1800000006</v>
      </c>
      <c r="S112" s="21">
        <f t="shared" si="119"/>
        <v>4.6764677304772578E-3</v>
      </c>
      <c r="T112" s="20">
        <f>SUM(T107:T111)</f>
        <v>4883631.67</v>
      </c>
      <c r="U112" s="27">
        <f t="shared" si="120"/>
        <v>4.4934394799664799E-3</v>
      </c>
      <c r="V112" s="20">
        <f>SUM(V107:V111)</f>
        <v>6472615.29</v>
      </c>
      <c r="W112" s="27">
        <f t="shared" si="121"/>
        <v>6.128834659252437E-3</v>
      </c>
      <c r="X112" s="20">
        <f>SUM(X107:X111)</f>
        <v>8582606.7400000002</v>
      </c>
      <c r="Y112" s="27">
        <f t="shared" si="122"/>
        <v>7.7322488534603169E-3</v>
      </c>
      <c r="Z112" s="19">
        <f>SUM(Z107:Z111)</f>
        <v>8187758.1599999992</v>
      </c>
      <c r="AA112" s="21">
        <f t="shared" si="123"/>
        <v>6.9557154490134483E-3</v>
      </c>
      <c r="AB112" s="20">
        <f>SUM(AB107:AB111)</f>
        <v>6281878.6799999997</v>
      </c>
      <c r="AC112" s="25">
        <f t="shared" si="124"/>
        <v>5.1477410106668753E-3</v>
      </c>
      <c r="AD112" s="28">
        <f>SUM(AD108:AD111)</f>
        <v>7104082.1600000001</v>
      </c>
      <c r="AE112" s="25">
        <f t="shared" si="125"/>
        <v>5.8242694655496162E-3</v>
      </c>
      <c r="AF112" s="29">
        <f>SUM(AF107:AF111)</f>
        <v>7767237.1299999999</v>
      </c>
      <c r="AG112" s="25">
        <f t="shared" si="126"/>
        <v>5.9698499843144461E-3</v>
      </c>
      <c r="AH112" s="29">
        <f>SUM(AH107:AH111)</f>
        <v>5267417.0200000005</v>
      </c>
      <c r="AI112" s="25">
        <f t="shared" si="127"/>
        <v>3.8366260765890477E-3</v>
      </c>
      <c r="AJ112" s="29">
        <f>SUM(AJ107:AJ111)</f>
        <v>6158024.7300000004</v>
      </c>
      <c r="AK112" s="25">
        <f t="shared" si="128"/>
        <v>4.6786485918489367E-3</v>
      </c>
      <c r="AL112" s="29">
        <f>SUM(AL107:AL111)</f>
        <v>5733636.1699999999</v>
      </c>
      <c r="AM112" s="25">
        <f t="shared" si="129"/>
        <v>4.5413037743674686E-3</v>
      </c>
      <c r="AN112" s="29">
        <f>SUM(AN107:AN111)</f>
        <v>6746864.0100000007</v>
      </c>
      <c r="AO112" s="25">
        <f t="shared" si="130"/>
        <v>5.5533881098536342E-3</v>
      </c>
    </row>
    <row r="113" spans="1:41" x14ac:dyDescent="0.15">
      <c r="A113" s="6"/>
      <c r="B113" s="6"/>
      <c r="C113" s="7"/>
      <c r="D113" s="31"/>
      <c r="E113" s="9"/>
      <c r="F113" s="31"/>
      <c r="G113" s="9"/>
      <c r="H113" s="31"/>
      <c r="I113" s="9"/>
      <c r="J113" s="31"/>
      <c r="K113" s="10"/>
      <c r="L113" s="42"/>
      <c r="M113" s="12"/>
      <c r="N113" s="31"/>
      <c r="O113" s="9"/>
      <c r="P113" s="31"/>
      <c r="Q113" s="14"/>
      <c r="R113" s="31"/>
      <c r="S113" s="9"/>
      <c r="T113" s="31"/>
      <c r="U113" s="16"/>
      <c r="V113" s="31"/>
      <c r="W113" s="16"/>
      <c r="X113" s="31"/>
      <c r="Y113" s="16"/>
      <c r="Z113" s="7"/>
      <c r="AA113" s="9"/>
      <c r="AB113" s="7"/>
      <c r="AC113" s="14"/>
      <c r="AD113" s="7"/>
      <c r="AE113" s="14"/>
      <c r="AF113" s="17"/>
      <c r="AH113" s="17"/>
      <c r="AJ113" s="17"/>
      <c r="AL113" s="17"/>
      <c r="AN113" s="17"/>
    </row>
    <row r="114" spans="1:41" x14ac:dyDescent="0.15">
      <c r="A114" s="6" t="s">
        <v>166</v>
      </c>
      <c r="B114" s="6" t="s">
        <v>167</v>
      </c>
      <c r="C114" s="7" t="s">
        <v>168</v>
      </c>
      <c r="D114" s="60">
        <v>1070328.9099999999</v>
      </c>
      <c r="E114" s="9">
        <f>D114/$D$118</f>
        <v>1.1796201115911048E-3</v>
      </c>
      <c r="F114" s="58">
        <v>1249480.1100000001</v>
      </c>
      <c r="G114" s="9">
        <f>F114/$F$118</f>
        <v>1.4362917988125685E-3</v>
      </c>
      <c r="H114" s="8">
        <v>699128.37</v>
      </c>
      <c r="I114" s="9">
        <f>H114/$H$118</f>
        <v>8.1101005332273645E-4</v>
      </c>
      <c r="J114" s="8">
        <v>1432077.4</v>
      </c>
      <c r="K114" s="10">
        <f>J114/$J$118</f>
        <v>1.656510891970253E-3</v>
      </c>
      <c r="L114" s="11">
        <v>1461906.02</v>
      </c>
      <c r="M114" s="12">
        <f>L114/$L$118</f>
        <v>1.7518493203189987E-3</v>
      </c>
      <c r="N114" s="11">
        <v>2073509.2</v>
      </c>
      <c r="O114" s="9">
        <f>N114/$N$118</f>
        <v>2.3431883078325576E-3</v>
      </c>
      <c r="P114" s="13">
        <v>2252571.1</v>
      </c>
      <c r="Q114" s="14">
        <f>P114/$P$118</f>
        <v>2.2093376543705669E-3</v>
      </c>
      <c r="R114" s="15">
        <v>3056367.62</v>
      </c>
      <c r="S114" s="9">
        <f>R114/$R$118</f>
        <v>2.8504968443347854E-3</v>
      </c>
      <c r="T114" s="15">
        <v>1946038.15</v>
      </c>
      <c r="U114" s="16">
        <f>T114/$T$118</f>
        <v>1.7905536788221646E-3</v>
      </c>
      <c r="V114" s="15">
        <v>1413104.93</v>
      </c>
      <c r="W114" s="16">
        <f>V114/$V$118</f>
        <v>1.338050553618565E-3</v>
      </c>
      <c r="X114" s="15">
        <v>2096692.08</v>
      </c>
      <c r="Y114" s="16">
        <f>X114/$X$118</f>
        <v>1.8889534872990495E-3</v>
      </c>
      <c r="Z114" s="17">
        <v>1174959.69</v>
      </c>
      <c r="AA114" s="9">
        <f>Z114/$Z$118</f>
        <v>9.9815909410068014E-4</v>
      </c>
      <c r="AB114" s="17">
        <v>6296941.1500000004</v>
      </c>
      <c r="AC114" s="14">
        <f>AB114/$AB$118</f>
        <v>5.1600840848475028E-3</v>
      </c>
      <c r="AD114" s="17">
        <v>728406.23</v>
      </c>
      <c r="AE114" s="14">
        <f>AD114/$AD$118</f>
        <v>5.9718258718802751E-4</v>
      </c>
      <c r="AF114" s="17">
        <v>961857.43</v>
      </c>
      <c r="AG114" s="14">
        <f t="shared" si="126"/>
        <v>7.3927761793442682E-4</v>
      </c>
      <c r="AH114" s="17">
        <v>878777.72</v>
      </c>
      <c r="AI114" s="14">
        <f t="shared" si="127"/>
        <v>6.4007491779670563E-4</v>
      </c>
      <c r="AJ114" s="17">
        <v>1703154.18</v>
      </c>
      <c r="AK114" s="14">
        <f t="shared" si="128"/>
        <v>1.2939960872743409E-3</v>
      </c>
      <c r="AL114" s="17">
        <v>755233</v>
      </c>
      <c r="AM114" s="14">
        <f t="shared" si="129"/>
        <v>5.9817930048862281E-4</v>
      </c>
      <c r="AN114" s="17">
        <v>1868306</v>
      </c>
      <c r="AO114" s="14">
        <f t="shared" si="130"/>
        <v>1.5378149478913541E-3</v>
      </c>
    </row>
    <row r="115" spans="1:41" x14ac:dyDescent="0.15">
      <c r="A115" s="6" t="s">
        <v>169</v>
      </c>
      <c r="B115" s="6" t="s">
        <v>167</v>
      </c>
      <c r="C115" s="7" t="s">
        <v>170</v>
      </c>
      <c r="D115" s="60">
        <v>0</v>
      </c>
      <c r="E115" s="9">
        <f>D115/$D$118</f>
        <v>0</v>
      </c>
      <c r="F115" s="58">
        <v>0</v>
      </c>
      <c r="G115" s="9">
        <f>F115/$F$118</f>
        <v>0</v>
      </c>
      <c r="H115" s="8">
        <v>0</v>
      </c>
      <c r="I115" s="9">
        <f>H115/$H$118</f>
        <v>0</v>
      </c>
      <c r="J115" s="8">
        <v>0</v>
      </c>
      <c r="K115" s="10">
        <f>J115/$J$118</f>
        <v>0</v>
      </c>
      <c r="L115" s="11">
        <v>0</v>
      </c>
      <c r="M115" s="12">
        <f>L115/$L$118</f>
        <v>0</v>
      </c>
      <c r="N115" s="11">
        <v>0</v>
      </c>
      <c r="O115" s="9">
        <f>N115/$N$118</f>
        <v>0</v>
      </c>
      <c r="P115" s="13">
        <v>0</v>
      </c>
      <c r="Q115" s="14">
        <f>P115/$P$118</f>
        <v>0</v>
      </c>
      <c r="R115" s="15">
        <v>0</v>
      </c>
      <c r="S115" s="9">
        <f>R115/$R$118</f>
        <v>0</v>
      </c>
      <c r="T115" s="15">
        <v>0</v>
      </c>
      <c r="U115" s="16">
        <f>T115/$T$118</f>
        <v>0</v>
      </c>
      <c r="V115" s="15">
        <v>0</v>
      </c>
      <c r="W115" s="16">
        <f>V115/$V$118</f>
        <v>0</v>
      </c>
      <c r="X115" s="15">
        <v>0</v>
      </c>
      <c r="Y115" s="16">
        <f>X115/$X$118</f>
        <v>0</v>
      </c>
      <c r="Z115" s="17">
        <v>0</v>
      </c>
      <c r="AA115" s="9">
        <f>Z115/$Z$118</f>
        <v>0</v>
      </c>
      <c r="AB115" s="17">
        <v>161714.5</v>
      </c>
      <c r="AC115" s="14">
        <f>AB115/$AB$118</f>
        <v>1.3251837644045182E-4</v>
      </c>
      <c r="AD115" s="17">
        <v>218232</v>
      </c>
      <c r="AE115" s="14">
        <f>AD115/$AD$118</f>
        <v>1.7891712755836481E-4</v>
      </c>
      <c r="AF115" s="17">
        <v>80028.56</v>
      </c>
      <c r="AG115" s="14">
        <f t="shared" si="126"/>
        <v>6.15094517734529E-5</v>
      </c>
      <c r="AH115" s="17">
        <v>0</v>
      </c>
      <c r="AI115" s="14">
        <f t="shared" si="127"/>
        <v>0</v>
      </c>
      <c r="AJ115" s="17">
        <v>332068.5</v>
      </c>
      <c r="AK115" s="14">
        <f t="shared" si="128"/>
        <v>2.5229385850848772E-4</v>
      </c>
      <c r="AL115" s="17">
        <v>870838.71</v>
      </c>
      <c r="AM115" s="14">
        <f t="shared" si="129"/>
        <v>6.8974434430992112E-4</v>
      </c>
      <c r="AN115" s="17">
        <v>969592.25</v>
      </c>
      <c r="AO115" s="14">
        <f t="shared" si="130"/>
        <v>7.980777535423056E-4</v>
      </c>
    </row>
    <row r="116" spans="1:41" s="30" customFormat="1" x14ac:dyDescent="0.15">
      <c r="C116" s="19" t="s">
        <v>178</v>
      </c>
      <c r="D116" s="20">
        <f>SUM(D114:D115)</f>
        <v>1070328.9099999999</v>
      </c>
      <c r="E116" s="21">
        <f>D116/$D$118</f>
        <v>1.1796201115911048E-3</v>
      </c>
      <c r="F116" s="20">
        <f>SUM(F114:F115)</f>
        <v>1249480.1100000001</v>
      </c>
      <c r="G116" s="21">
        <f>F116/$F$118</f>
        <v>1.4362917988125685E-3</v>
      </c>
      <c r="H116" s="20">
        <f>SUM(H114:H115)</f>
        <v>699128.37</v>
      </c>
      <c r="I116" s="21">
        <f>H116/$H$118</f>
        <v>8.1101005332273645E-4</v>
      </c>
      <c r="J116" s="20">
        <f>SUM(J114:J115)</f>
        <v>1432077.4</v>
      </c>
      <c r="K116" s="22">
        <f>J116/$J$118</f>
        <v>1.656510891970253E-3</v>
      </c>
      <c r="L116" s="44">
        <f>SUM(L114:L115)</f>
        <v>1461906.02</v>
      </c>
      <c r="M116" s="24">
        <f>L116/$L$118</f>
        <v>1.7518493203189987E-3</v>
      </c>
      <c r="N116" s="20">
        <f>SUM(N114:N115)</f>
        <v>2073509.2</v>
      </c>
      <c r="O116" s="21">
        <f>N116/$N$118</f>
        <v>2.3431883078325576E-3</v>
      </c>
      <c r="P116" s="20">
        <f>SUM(P114:P115)</f>
        <v>2252571.1</v>
      </c>
      <c r="Q116" s="25">
        <f>P116/$P$118</f>
        <v>2.2093376543705669E-3</v>
      </c>
      <c r="R116" s="20">
        <f>SUM(R114:R115)</f>
        <v>3056367.62</v>
      </c>
      <c r="S116" s="21">
        <f>R116/$R$118</f>
        <v>2.8504968443347854E-3</v>
      </c>
      <c r="T116" s="20">
        <f>SUM(T114:T115)</f>
        <v>1946038.15</v>
      </c>
      <c r="U116" s="27">
        <f>T116/$T$118</f>
        <v>1.7905536788221646E-3</v>
      </c>
      <c r="V116" s="20">
        <f>SUM(V114:V115)</f>
        <v>1413104.93</v>
      </c>
      <c r="W116" s="27">
        <f>V116/$V$118</f>
        <v>1.338050553618565E-3</v>
      </c>
      <c r="X116" s="20">
        <f>SUM(X114:X115)</f>
        <v>2096692.08</v>
      </c>
      <c r="Y116" s="27">
        <f>X116/$X$118</f>
        <v>1.8889534872990495E-3</v>
      </c>
      <c r="Z116" s="28">
        <f>SUM(Z114:Z115)</f>
        <v>1174959.69</v>
      </c>
      <c r="AA116" s="21">
        <f>Z116/$Z$118</f>
        <v>9.9815909410068014E-4</v>
      </c>
      <c r="AB116" s="28">
        <f>SUM(AB114:AB115)</f>
        <v>6458655.6500000004</v>
      </c>
      <c r="AC116" s="25">
        <f>AB116/$AB$118</f>
        <v>5.2926024612879544E-3</v>
      </c>
      <c r="AD116" s="28">
        <f>SUM(AD114:AD115)</f>
        <v>946638.23</v>
      </c>
      <c r="AE116" s="25">
        <f>AD116/$AD$118</f>
        <v>7.7609971474639232E-4</v>
      </c>
      <c r="AF116" s="29">
        <f>SUM(AF114:AF115)</f>
        <v>1041885.99</v>
      </c>
      <c r="AG116" s="25">
        <f t="shared" si="126"/>
        <v>8.0078706970787962E-4</v>
      </c>
      <c r="AH116" s="29">
        <f>SUM(AH114:AH115)</f>
        <v>878777.72</v>
      </c>
      <c r="AI116" s="25">
        <f t="shared" si="127"/>
        <v>6.4007491779670563E-4</v>
      </c>
      <c r="AJ116" s="29">
        <f>SUM(AJ114:AJ115)</f>
        <v>2035222.68</v>
      </c>
      <c r="AK116" s="25">
        <f t="shared" si="128"/>
        <v>1.5462899457828285E-3</v>
      </c>
      <c r="AL116" s="29">
        <f>SUM(AL114:AL115)</f>
        <v>1626071.71</v>
      </c>
      <c r="AM116" s="25">
        <f t="shared" si="129"/>
        <v>1.287923644798544E-3</v>
      </c>
      <c r="AN116" s="29">
        <f>SUM(AN114:AN115)</f>
        <v>2837898.25</v>
      </c>
      <c r="AO116" s="25">
        <f t="shared" si="130"/>
        <v>2.3358927014336599E-3</v>
      </c>
    </row>
    <row r="117" spans="1:41" x14ac:dyDescent="0.15">
      <c r="E117" s="9"/>
      <c r="G117" s="9"/>
      <c r="I117" s="9"/>
      <c r="K117" s="10"/>
      <c r="M117" s="12"/>
      <c r="O117" s="9"/>
      <c r="Q117" s="14"/>
      <c r="S117" s="9"/>
      <c r="U117" s="16"/>
      <c r="W117" s="16"/>
      <c r="Y117" s="16"/>
      <c r="AA117" s="9"/>
      <c r="AC117" s="14"/>
      <c r="AE117" s="14"/>
    </row>
    <row r="118" spans="1:41" s="45" customFormat="1" x14ac:dyDescent="0.15">
      <c r="C118" s="46" t="s">
        <v>186</v>
      </c>
      <c r="D118" s="47">
        <f>D10+D23+D33+D50+D76+D105+D112+D116</f>
        <v>907350510.11999977</v>
      </c>
      <c r="E118" s="21">
        <f>D118/$D$118</f>
        <v>1</v>
      </c>
      <c r="F118" s="47">
        <f>F10+F23+F33+F50+F76+F105+F112+F116</f>
        <v>869934724.29000008</v>
      </c>
      <c r="G118" s="48">
        <f>F118/$F$118</f>
        <v>1</v>
      </c>
      <c r="H118" s="47">
        <f>H10+H23+H33+H50+H76+H105+H112+H116</f>
        <v>862046490.22000003</v>
      </c>
      <c r="I118" s="48">
        <f>H118/$H$118</f>
        <v>1</v>
      </c>
      <c r="J118" s="47">
        <f>J10+J23+J33+J50+J76+J105+J112+J116</f>
        <v>864514327.63999999</v>
      </c>
      <c r="K118" s="49">
        <f>J118/$J$118</f>
        <v>1</v>
      </c>
      <c r="L118" s="50">
        <f>L10+L23+L33+L50+L76+L105+L112+L116</f>
        <v>834493014.35000002</v>
      </c>
      <c r="M118" s="51">
        <f>L118/$L$118</f>
        <v>1</v>
      </c>
      <c r="N118" s="47">
        <f>N10+N23+N33+N50+N76+N105+N112+N116</f>
        <v>884909331.89999998</v>
      </c>
      <c r="O118" s="48">
        <f>N118/$N$118</f>
        <v>1</v>
      </c>
      <c r="P118" s="47">
        <f>P10+P23+P33+P50+P76+P105+P112+P116</f>
        <v>1019568509.84</v>
      </c>
      <c r="Q118" s="52">
        <f>P118/$P$118</f>
        <v>1</v>
      </c>
      <c r="R118" s="47">
        <f>R10+R23+R33+R50+R76+R105+R112+R116</f>
        <v>1072222769.1900001</v>
      </c>
      <c r="S118" s="48">
        <f>R118/$R$118</f>
        <v>1</v>
      </c>
      <c r="T118" s="47">
        <f>T10+T23+T33+T50+T76+T105+T112+T116</f>
        <v>1086835973.1500001</v>
      </c>
      <c r="U118" s="53">
        <f>T118/$T$118</f>
        <v>1</v>
      </c>
      <c r="V118" s="47">
        <f>V10+V23+V33+V50+V76+V105+V112+V116</f>
        <v>1056092332.37</v>
      </c>
      <c r="W118" s="53">
        <f>V118/$V$118</f>
        <v>1</v>
      </c>
      <c r="X118" s="47">
        <f>X10+X23+X33+X50+X76+X105+X112+X116</f>
        <v>1109975493.8899999</v>
      </c>
      <c r="Y118" s="53">
        <f>X118/$X$118</f>
        <v>1</v>
      </c>
      <c r="Z118" s="54">
        <f>Z10+Z23+Z33+Z50+Z76+Z105+Z112+Z116</f>
        <v>1177126669.4300003</v>
      </c>
      <c r="AA118" s="48">
        <f>Z118/$Z$118</f>
        <v>1</v>
      </c>
      <c r="AB118" s="54">
        <f>AB10+AB23+AB33+AB50+AB76+AB105+AB112+AB116</f>
        <v>1220317546.47</v>
      </c>
      <c r="AC118" s="52">
        <f>AB118/$AB$118</f>
        <v>1</v>
      </c>
      <c r="AD118" s="54">
        <f>AD10+AD23+AD33+AD50+AD76+AD105+AD112+AD116</f>
        <v>1219737891.9400001</v>
      </c>
      <c r="AE118" s="52">
        <f>AD118/$AD$118</f>
        <v>1</v>
      </c>
      <c r="AF118" s="55">
        <f>AF10+AF23+AF33+AF50+AF76+AF105+AF112+AF116</f>
        <v>1301077439.2</v>
      </c>
      <c r="AG118" s="52">
        <f>AF118/$AF$118</f>
        <v>1</v>
      </c>
      <c r="AH118" s="55">
        <f>SUM(AH5:AH115)-AH10-AH23-AH33-AH50-AH76-AH105-AH112</f>
        <v>1372929473.6700006</v>
      </c>
      <c r="AI118" s="52">
        <f>AH118/$AH$118</f>
        <v>1</v>
      </c>
      <c r="AJ118" s="55">
        <f>SUM(AJ5:AJ115)-AJ10-AJ23-AJ33-AJ50-AJ76-AJ105-AJ112</f>
        <v>1316197318.3299999</v>
      </c>
      <c r="AK118" s="52">
        <f>AJ118/$AJ$118</f>
        <v>1</v>
      </c>
      <c r="AL118" s="55">
        <f>SUM(AL5:AL115)-AL10-AL23-AL33-AL50-AL76-AL105-AL112</f>
        <v>1262552882.3600011</v>
      </c>
      <c r="AM118" s="52">
        <f>AL118/$AL$118</f>
        <v>1</v>
      </c>
      <c r="AN118" s="55">
        <f>SUM(AN5:AN115)-AN10-AN23-AN33-AN50-AN76-AN105-AN112</f>
        <v>1214909506.8700001</v>
      </c>
      <c r="AO118" s="52">
        <f>AN118/$AN$118</f>
        <v>1</v>
      </c>
    </row>
    <row r="119" spans="1:41" x14ac:dyDescent="0.15">
      <c r="M119" s="12"/>
    </row>
    <row r="120" spans="1:41" x14ac:dyDescent="0.15">
      <c r="M120" s="12"/>
    </row>
    <row r="121" spans="1:41" x14ac:dyDescent="0.15">
      <c r="M121" s="12"/>
    </row>
    <row r="122" spans="1:41" x14ac:dyDescent="0.15">
      <c r="M122" s="12"/>
    </row>
  </sheetData>
  <mergeCells count="2">
    <mergeCell ref="A1:AC1"/>
    <mergeCell ref="A2:AC2"/>
  </mergeCells>
  <phoneticPr fontId="0" type="noConversion"/>
  <pageMargins left="0.25" right="0.25" top="0.75" bottom="0.75" header="0.5" footer="0.5"/>
  <pageSetup paperSize="5" scale="95" orientation="landscape" r:id="rId1"/>
  <headerFooter alignWithMargins="0">
    <oddHeader>&amp;CUse of CDBG Funds By States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DBCC8A5E7ED47A7D5CBE7407F1D48" ma:contentTypeVersion="13" ma:contentTypeDescription="Create a new document." ma:contentTypeScope="" ma:versionID="78592d94a4176b905150227e05eb8ea1">
  <xsd:schema xmlns:xsd="http://www.w3.org/2001/XMLSchema" xmlns:xs="http://www.w3.org/2001/XMLSchema" xmlns:p="http://schemas.microsoft.com/office/2006/metadata/properties" xmlns:ns3="fdc81ec3-f4f6-4609-b50f-04d22d16fef5" xmlns:ns4="c442bec3-5de2-4848-8046-1525657b99f6" targetNamespace="http://schemas.microsoft.com/office/2006/metadata/properties" ma:root="true" ma:fieldsID="cf1671a920c15b8643f2de9b1f581903" ns3:_="" ns4:_="">
    <xsd:import namespace="fdc81ec3-f4f6-4609-b50f-04d22d16fef5"/>
    <xsd:import namespace="c442bec3-5de2-4848-8046-1525657b99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ec3-f4f6-4609-b50f-04d22d16fe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2bec3-5de2-4848-8046-1525657b9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E70112-3ED3-4B7E-A03C-42483F1A0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ec3-f4f6-4609-b50f-04d22d16fef5"/>
    <ds:schemaRef ds:uri="c442bec3-5de2-4848-8046-1525657b9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87926C-D629-44B6-9E45-ECF140216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A2EC6F-24AF-4AAF-8622-A6B8B906B87A}">
  <ds:schemaRefs>
    <ds:schemaRef ds:uri="fdc81ec3-f4f6-4609-b50f-04d22d16fef5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442bec3-5de2-4848-8046-1525657b99f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FY19-01</vt:lpstr>
      <vt:lpstr>CDBGMatrixStateDraws</vt:lpstr>
      <vt:lpstr>'FY19-01'!Print_Titles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CDBG State Disbursements</dc:title>
  <dc:creator>HUD</dc:creator>
  <cp:lastModifiedBy>Laurilliard, Rachael</cp:lastModifiedBy>
  <cp:lastPrinted>2018-10-10T19:34:31Z</cp:lastPrinted>
  <dcterms:created xsi:type="dcterms:W3CDTF">2005-10-19T17:16:58Z</dcterms:created>
  <dcterms:modified xsi:type="dcterms:W3CDTF">2019-10-15T20:49:08Z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50ff80fa-2e4a-4541-b3cb-a0d905b29b76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0x0101002B2DBCC8A5E7ED47A7D5CBE7407F1D48</vt:lpwstr>
  </property>
</Properties>
</file>